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<sst xmlns="http://schemas.openxmlformats.org/spreadsheetml/2006/main" count="53" uniqueCount="48">
  <si>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</si>
  <si>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</si>
  <si>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</si>
  <si>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</si>
  <si>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</si>
  <si>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</si>
  <si>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</si>
  <si>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</si>
  <si>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</si>
  <si>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</si>
  <si>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</si>
  <si>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</si>
  <si>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</si>
  <si>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</si>
  <si>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</si>
  <si>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</si>
  <si>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</si>
  <si>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</si>
  <si>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</si>
  <si>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</si>
  <si>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</si>
  <si>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</si>
  <si>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</si>
  <si>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</si>
  <si>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</si>
  <si>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</si>
  <si>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</si>
  <si>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 25556319</t>
  </si>
  <si>
    <t>HOFFENS</t>
  </si>
  <si>
    <t>Raúl Mendoza/Miguel Salazar</t>
  </si>
  <si>
    <t>O/C</t>
  </si>
  <si>
    <t>N°  418</t>
  </si>
  <si>
    <t>CAMLOCK 1" ALUMINIO TIPO F</t>
  </si>
  <si>
    <t>CAMLOCK 1" ALUMINIO TIPO C</t>
  </si>
  <si>
    <t>ACTUADOR+ SOLENOIDE 220 V PARA VALV 21/2"</t>
  </si>
  <si>
    <t>simple o doble efecto</t>
  </si>
  <si>
    <t>val</t>
  </si>
  <si>
    <t>act</t>
  </si>
  <si>
    <t>solein</t>
  </si>
  <si>
    <t xml:space="preserve">asiento EPDM , </t>
  </si>
  <si>
    <t>aire</t>
  </si>
  <si>
    <t>VALVULA MARIPOSA 4" FE FUND ASIENTO EPDM, DISCO iNOX ACTUADOR+ SOLENOIDE 220 V</t>
  </si>
  <si>
    <t>para flange binorma din o ansi</t>
  </si>
  <si>
    <t>valv industriales</t>
  </si>
  <si>
    <t>electrov</t>
  </si>
  <si>
    <t>micro (-10%)</t>
  </si>
  <si>
    <r>
      <t xml:space="preserve">            Fecha Emisión: </t>
    </r>
    <r>
      <rPr>
        <sz val="9"/>
        <rFont val="Arial Black"/>
        <family val="2"/>
      </rPr>
      <t xml:space="preserve">  25  marzo  2013</t>
    </r>
  </si>
  <si>
    <t>ELECTROVALVULA BOBINA 220 -CA 1" GENEBRE (agua)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</si>
</sst>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33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752475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="87" zoomScaleNormal="87" zoomScalePageLayoutView="0" workbookViewId="0" topLeftCell="C7">
      <selection activeCell="D26" sqref="D26"/>
    </sheetView>
  </sheetViews>
  <sheetFormatPr defaultColWidth="11.00390625" defaultRowHeight="14.25"/>
  <cols>
    <col min="1" max="2" width="4.625" style="0" customWidth="1"/>
    <col min="3" max="3" width="4.87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3" width="11.00390625" style="66" bestFit="1" customWidth="1"/>
    <col min="14" max="14" width="9.875" style="0" bestFit="1" customWidth="1"/>
    <col min="15" max="15" width="14.25390625" style="0" bestFit="1" customWidth="1"/>
    <col min="16" max="16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7"/>
      <c r="D3" s="77"/>
      <c r="E3" s="77"/>
      <c r="F3" s="17"/>
      <c r="G3" s="17"/>
      <c r="H3" s="17"/>
      <c r="I3" s="78" t="s">
        <v>11</v>
      </c>
      <c r="J3" s="78"/>
      <c r="K3" s="8"/>
      <c r="O3" s="25"/>
    </row>
    <row r="4" spans="1:15" ht="19.5" customHeight="1">
      <c r="A4" s="7"/>
      <c r="B4" s="15"/>
      <c r="C4" s="79"/>
      <c r="D4" s="79"/>
      <c r="E4" s="79"/>
      <c r="F4" s="17"/>
      <c r="G4" s="17"/>
      <c r="H4" s="17"/>
      <c r="I4" s="80" t="s">
        <v>31</v>
      </c>
      <c r="J4" s="80"/>
      <c r="K4" s="8"/>
      <c r="O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1"/>
      <c r="J7" s="81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33" t="s">
        <v>46</v>
      </c>
      <c r="I9" s="33"/>
      <c r="J9" s="7"/>
      <c r="K9" s="8"/>
    </row>
    <row r="10" spans="1:11" ht="25.5" customHeight="1" thickBot="1">
      <c r="A10" s="7"/>
      <c r="B10" s="15"/>
      <c r="C10" s="82"/>
      <c r="D10" s="82"/>
      <c r="E10" s="8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5" t="s">
        <v>18</v>
      </c>
      <c r="D11" s="76"/>
      <c r="E11" s="35" t="s">
        <v>28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3" t="s">
        <v>17</v>
      </c>
      <c r="D12" s="74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3" t="s">
        <v>16</v>
      </c>
      <c r="D13" s="74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3" t="s">
        <v>14</v>
      </c>
      <c r="D14" s="74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3" t="s">
        <v>1</v>
      </c>
      <c r="D15" s="74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3" t="s">
        <v>0</v>
      </c>
      <c r="D16" s="74"/>
      <c r="E16" s="30" t="s">
        <v>29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3" t="s">
        <v>26</v>
      </c>
      <c r="D17" s="74"/>
      <c r="E17" s="30" t="s">
        <v>30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6" t="s">
        <v>19</v>
      </c>
      <c r="D18" s="87"/>
      <c r="E18" s="43"/>
      <c r="F18" s="24"/>
      <c r="G18" s="83"/>
      <c r="H18" s="83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4" t="s">
        <v>7</v>
      </c>
      <c r="E20" s="8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4" ht="18.75">
      <c r="A21" s="7"/>
      <c r="B21" s="15"/>
      <c r="C21" s="54">
        <v>1</v>
      </c>
      <c r="D21" s="88" t="s">
        <v>32</v>
      </c>
      <c r="E21" s="89"/>
      <c r="F21" s="63">
        <v>17</v>
      </c>
      <c r="G21" s="54" t="s">
        <v>12</v>
      </c>
      <c r="H21" s="67">
        <f>+N21*1.4</f>
        <v>1737.1200000000001</v>
      </c>
      <c r="I21" s="56"/>
      <c r="J21" s="50">
        <f>+F21*H21*(1-I21/100)</f>
        <v>29531.04</v>
      </c>
      <c r="K21" s="8"/>
      <c r="N21">
        <f>1551*(1-0.2)</f>
        <v>1240.8000000000002</v>
      </c>
    </row>
    <row r="22" spans="1:19" ht="18.75">
      <c r="A22" s="7"/>
      <c r="B22" s="15"/>
      <c r="C22" s="61">
        <v>2</v>
      </c>
      <c r="D22" s="90" t="s">
        <v>33</v>
      </c>
      <c r="E22" s="91"/>
      <c r="F22" s="62">
        <v>17</v>
      </c>
      <c r="G22" s="47" t="s">
        <v>12</v>
      </c>
      <c r="H22" s="59">
        <f>+N22*1.4</f>
        <v>3136</v>
      </c>
      <c r="I22" s="57"/>
      <c r="J22" s="51">
        <f>+F22*H22*(1-I22/100)</f>
        <v>53312</v>
      </c>
      <c r="K22" s="8"/>
      <c r="N22">
        <f>2800*(1-0.2)</f>
        <v>2240</v>
      </c>
      <c r="Q22" t="s">
        <v>36</v>
      </c>
      <c r="R22" t="s">
        <v>37</v>
      </c>
      <c r="S22" t="s">
        <v>38</v>
      </c>
    </row>
    <row r="23" spans="1:20" ht="29.25" customHeight="1">
      <c r="A23" s="7"/>
      <c r="B23" s="15"/>
      <c r="C23" s="61">
        <v>3</v>
      </c>
      <c r="D23" s="71" t="s">
        <v>41</v>
      </c>
      <c r="E23" s="72"/>
      <c r="F23" s="64">
        <v>6</v>
      </c>
      <c r="G23" s="47" t="s">
        <v>12</v>
      </c>
      <c r="H23" s="59">
        <f>+L23*1.15</f>
        <v>117062.98499999999</v>
      </c>
      <c r="I23" s="57"/>
      <c r="J23" s="51">
        <f>+F23*H23*(1-I23/100)</f>
        <v>702377.9099999999</v>
      </c>
      <c r="K23" s="8"/>
      <c r="L23" s="66">
        <f>+(Q23+R23)*(1-0.15)+S23</f>
        <v>101793.9</v>
      </c>
      <c r="M23" s="66">
        <f>+L23*F23</f>
        <v>610763.3999999999</v>
      </c>
      <c r="O23" t="s">
        <v>35</v>
      </c>
      <c r="Q23">
        <v>22616</v>
      </c>
      <c r="R23">
        <v>60078</v>
      </c>
      <c r="S23">
        <v>31504</v>
      </c>
      <c r="T23" t="s">
        <v>39</v>
      </c>
    </row>
    <row r="24" spans="1:17" ht="18.75" customHeight="1">
      <c r="A24" s="7"/>
      <c r="B24" s="15"/>
      <c r="C24" s="61">
        <v>4</v>
      </c>
      <c r="D24" s="90" t="s">
        <v>34</v>
      </c>
      <c r="E24" s="91"/>
      <c r="F24" s="64">
        <v>9</v>
      </c>
      <c r="G24" s="47" t="s">
        <v>12</v>
      </c>
      <c r="H24" s="59">
        <f>+L24*1.15</f>
        <v>94955.84499999997</v>
      </c>
      <c r="I24" s="57"/>
      <c r="J24" s="51">
        <f>+F24*H24*(1-I24/100)</f>
        <v>854602.6049999997</v>
      </c>
      <c r="K24" s="8"/>
      <c r="L24" s="66">
        <f>+R23*(1-0.15)+S23</f>
        <v>82570.29999999999</v>
      </c>
      <c r="M24" s="66">
        <f>+L24*F24</f>
        <v>743132.7</v>
      </c>
      <c r="Q24">
        <v>121854</v>
      </c>
    </row>
    <row r="25" spans="1:15" ht="18.75" customHeight="1">
      <c r="A25" s="7"/>
      <c r="B25" s="15"/>
      <c r="C25" s="61">
        <v>5</v>
      </c>
      <c r="D25" s="90" t="s">
        <v>47</v>
      </c>
      <c r="E25" s="91"/>
      <c r="F25" s="64">
        <v>17</v>
      </c>
      <c r="G25" s="47" t="s">
        <v>12</v>
      </c>
      <c r="H25" s="59">
        <f>+L25*1.15</f>
        <v>55912.99999999999</v>
      </c>
      <c r="I25" s="57"/>
      <c r="J25" s="51">
        <f>+F25*H25*(1-I25/100)</f>
        <v>950520.9999999999</v>
      </c>
      <c r="K25" s="8"/>
      <c r="L25" s="66">
        <f>+O25*(1-0.15)</f>
        <v>48620</v>
      </c>
      <c r="M25" s="66">
        <f>+L25*F25</f>
        <v>826540</v>
      </c>
      <c r="N25" s="66" t="s">
        <v>40</v>
      </c>
      <c r="O25">
        <v>57200</v>
      </c>
    </row>
    <row r="26" spans="1:14" ht="18.75" customHeight="1">
      <c r="A26" s="7"/>
      <c r="B26" s="15"/>
      <c r="C26" s="61"/>
      <c r="D26" s="4"/>
      <c r="E26" s="68"/>
      <c r="F26" s="64"/>
      <c r="G26" s="47"/>
      <c r="H26" s="59"/>
      <c r="I26" s="57"/>
      <c r="J26" s="51"/>
      <c r="K26" s="8"/>
      <c r="N26" s="66"/>
    </row>
    <row r="27" spans="1:18" ht="18.75" customHeight="1">
      <c r="A27" s="7"/>
      <c r="B27" s="15"/>
      <c r="C27" s="61"/>
      <c r="D27" s="90"/>
      <c r="E27" s="91"/>
      <c r="F27" s="64"/>
      <c r="G27" s="47"/>
      <c r="H27" s="59"/>
      <c r="I27" s="57"/>
      <c r="J27" s="51"/>
      <c r="K27" s="8"/>
      <c r="O27" s="69" t="s">
        <v>43</v>
      </c>
      <c r="P27" s="69"/>
      <c r="Q27" s="69"/>
      <c r="R27" s="69"/>
    </row>
    <row r="28" spans="1:18" ht="18.75" customHeight="1">
      <c r="A28" s="7"/>
      <c r="B28" s="15"/>
      <c r="C28" s="61"/>
      <c r="D28" s="90"/>
      <c r="E28" s="91"/>
      <c r="F28" s="64"/>
      <c r="G28" s="47"/>
      <c r="H28" s="59"/>
      <c r="I28" s="57"/>
      <c r="J28" s="51"/>
      <c r="K28" s="8"/>
      <c r="L28" s="70"/>
      <c r="M28" s="70"/>
      <c r="O28" s="69" t="s">
        <v>42</v>
      </c>
      <c r="P28" s="69"/>
      <c r="Q28" s="69">
        <v>17540</v>
      </c>
      <c r="R28" s="69"/>
    </row>
    <row r="29" spans="1:18" ht="18.75" customHeight="1">
      <c r="A29" s="7"/>
      <c r="B29" s="15"/>
      <c r="C29" s="61"/>
      <c r="D29" s="71"/>
      <c r="E29" s="72"/>
      <c r="F29" s="64"/>
      <c r="G29" s="47"/>
      <c r="H29" s="49"/>
      <c r="I29" s="57"/>
      <c r="J29" s="51"/>
      <c r="K29" s="8"/>
      <c r="O29" s="25"/>
      <c r="P29" s="25"/>
      <c r="Q29" s="25"/>
      <c r="R29" s="25"/>
    </row>
    <row r="30" spans="1:19" ht="18.75" customHeight="1">
      <c r="A30" s="7"/>
      <c r="B30" s="15"/>
      <c r="C30" s="61"/>
      <c r="D30" s="71"/>
      <c r="E30" s="72"/>
      <c r="F30" s="64"/>
      <c r="G30" s="47"/>
      <c r="H30" s="49"/>
      <c r="I30" s="57"/>
      <c r="J30" s="51"/>
      <c r="K30" s="8"/>
      <c r="O30" s="25" t="s">
        <v>45</v>
      </c>
      <c r="P30" s="25"/>
      <c r="Q30" s="25"/>
      <c r="R30" s="25">
        <v>104298</v>
      </c>
      <c r="S30">
        <v>30650</v>
      </c>
    </row>
    <row r="31" spans="1:18" ht="18.75" customHeight="1">
      <c r="A31" s="7"/>
      <c r="B31" s="15"/>
      <c r="C31" s="61"/>
      <c r="D31" s="71"/>
      <c r="E31" s="72"/>
      <c r="F31" s="64"/>
      <c r="G31" s="47"/>
      <c r="H31" s="49"/>
      <c r="I31" s="57"/>
      <c r="J31" s="51"/>
      <c r="K31" s="8"/>
      <c r="O31" s="25" t="s">
        <v>44</v>
      </c>
      <c r="P31" s="25"/>
      <c r="Q31" s="25"/>
      <c r="R31" s="25">
        <v>59006</v>
      </c>
    </row>
    <row r="32" spans="1:11" ht="18.75" customHeight="1">
      <c r="A32" s="7"/>
      <c r="B32" s="15"/>
      <c r="C32" s="61"/>
      <c r="D32" s="71"/>
      <c r="E32" s="72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71"/>
      <c r="E33" s="72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71"/>
      <c r="E34" s="72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60"/>
      <c r="E35" s="48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9.5" thickBot="1">
      <c r="A37" s="7"/>
      <c r="B37" s="15"/>
      <c r="C37" s="55"/>
      <c r="D37" s="92"/>
      <c r="E37" s="93"/>
      <c r="F37" s="65"/>
      <c r="G37" s="55"/>
      <c r="H37" s="52"/>
      <c r="I37" s="58"/>
      <c r="J37" s="53"/>
      <c r="K37" s="8"/>
    </row>
    <row r="38" spans="1:11" ht="14.25">
      <c r="A38" s="7"/>
      <c r="B38" s="15"/>
      <c r="C38" s="90"/>
      <c r="D38" s="82"/>
      <c r="E38" s="82"/>
      <c r="F38" s="5"/>
      <c r="G38" s="82"/>
      <c r="H38" s="82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2">
        <f>SUM(J21:J37)</f>
        <v>2590344.5549999997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31"/>
      <c r="J40" s="32"/>
      <c r="K40" s="8"/>
    </row>
    <row r="41" spans="1:11" ht="18.75">
      <c r="A41" s="7"/>
      <c r="B41" s="15"/>
      <c r="C41" s="94"/>
      <c r="D41" s="95"/>
      <c r="E41" s="95"/>
      <c r="F41" s="5"/>
      <c r="G41" s="82"/>
      <c r="H41" s="82"/>
      <c r="I41" s="13" t="s">
        <v>13</v>
      </c>
      <c r="J41" s="32">
        <f>+J39*19%</f>
        <v>492165.46544999996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90"/>
      <c r="D43" s="82"/>
      <c r="E43" s="82"/>
      <c r="F43" s="5"/>
      <c r="G43" s="82"/>
      <c r="H43" s="82"/>
      <c r="I43" s="13" t="s">
        <v>3</v>
      </c>
      <c r="J43" s="23">
        <f>SUM(J39:J42)</f>
        <v>3082510.0204499997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6">
    <mergeCell ref="D29:E29"/>
    <mergeCell ref="C43:E43"/>
    <mergeCell ref="G43:H43"/>
    <mergeCell ref="D37:E37"/>
    <mergeCell ref="C38:E38"/>
    <mergeCell ref="G38:H38"/>
    <mergeCell ref="C41:E41"/>
    <mergeCell ref="G41:H41"/>
    <mergeCell ref="D34:E34"/>
    <mergeCell ref="D23:E23"/>
    <mergeCell ref="D24:E24"/>
    <mergeCell ref="D25:E25"/>
    <mergeCell ref="D22:E22"/>
    <mergeCell ref="D27:E27"/>
    <mergeCell ref="D28:E28"/>
    <mergeCell ref="C16:D16"/>
    <mergeCell ref="G18:H18"/>
    <mergeCell ref="D20:E20"/>
    <mergeCell ref="C17:D17"/>
    <mergeCell ref="C18:D18"/>
    <mergeCell ref="D21:E21"/>
    <mergeCell ref="C3:E3"/>
    <mergeCell ref="I3:J3"/>
    <mergeCell ref="C4:E4"/>
    <mergeCell ref="I4:J4"/>
    <mergeCell ref="I7:J7"/>
    <mergeCell ref="C10:E10"/>
    <mergeCell ref="C13:D13"/>
    <mergeCell ref="C14:D14"/>
    <mergeCell ref="D30:E30"/>
    <mergeCell ref="C11:D11"/>
    <mergeCell ref="C12:D12"/>
    <mergeCell ref="D31:E31"/>
    <mergeCell ref="D32:E32"/>
    <mergeCell ref="D33:E33"/>
    <mergeCell ref="C15:D1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2013-03-25T13:29:35Z</cp:lastPrinted>
  <dcterms:created xsi:type="dcterms:W3CDTF">2009-05-06T14:41:49Z</dcterms:created>
  <dcterms:modified xsi:type="dcterms:W3CDTF">2013-03-25T13:34:26Z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