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'Formato'!$B$1:$K$54</definedName>
  </definedNames>
  <calcPr fullCalcOnLoad="1"/>
</workbook>
</file>

<file path=xl/sharedStrings.xml><?xml version="1.0" encoding="utf-8"?>
<sst xmlns="http://schemas.openxmlformats.org/spreadsheetml/2006/main" count="106" uniqueCount="74">
  <si>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</si>
  <si>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</si>
  <si>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</si>
  <si>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</si>
  <si>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</si>
  <si>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</si>
  <si>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</si>
  <si>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</si>
  <si>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</si>
  <si>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</si>
  <si>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</si>
  <si>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</si>
  <si>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</si>
  <si>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</si>
  <si>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TIPO             :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</si>
  <si>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</si>
  <si>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</si>
  <si>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</si>
  <si>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</si>
  <si>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</si>
  <si>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</si>
  <si>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</si>
  <si>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</si>
  <si>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</si>
  <si>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</si>
  <si>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</si>
  <si>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>76.217.086-8</t>
  </si>
  <si>
    <t>Comercial HIDRONEUMATIC Ltda.</t>
  </si>
  <si>
    <t>fono:  74454292</t>
  </si>
  <si>
    <t>02 5556319</t>
  </si>
  <si>
    <t>SANTIAGO</t>
  </si>
  <si>
    <t xml:space="preserve">OBSERVACIONES:    </t>
  </si>
  <si>
    <t>m</t>
  </si>
  <si>
    <r>
      <t xml:space="preserve">            Fecha Emisión: </t>
    </r>
    <r>
      <rPr>
        <sz val="9"/>
        <rFont val="Arial Black"/>
        <family val="2"/>
      </rPr>
      <t xml:space="preserve">  25 Enero 2013</t>
    </r>
  </si>
  <si>
    <t>ARTECOLA</t>
  </si>
  <si>
    <t>N°  309</t>
  </si>
  <si>
    <t>Perfil cuadrado 100x100x 3mm</t>
  </si>
  <si>
    <t>Perfil rectangular 100x50x 3mm</t>
  </si>
  <si>
    <t>Perfil rectangular 20x40x 1.5mm</t>
  </si>
  <si>
    <t>iva incluido</t>
  </si>
  <si>
    <t>Angulo laminado 40x40x3 mm</t>
  </si>
  <si>
    <t>Angulo laminado 50x50x3 mm</t>
  </si>
  <si>
    <t>Barra de refuerzo 1/2"</t>
  </si>
  <si>
    <t>Barra de redondo liso 3/8"</t>
  </si>
  <si>
    <t>Base de 25x25 cm x 10 mmm perfor 5/8</t>
  </si>
  <si>
    <t>Esparrago 1/2" paso 13</t>
  </si>
  <si>
    <t>Esparrago 3/8" paso 16</t>
  </si>
  <si>
    <t>Tuercas de 1/2 grado 2</t>
  </si>
  <si>
    <t>Tuercas de 3/8 grado 2</t>
  </si>
  <si>
    <t>Pernos 3/8 x 3 " de largo C/tuerca y golilla plana</t>
  </si>
  <si>
    <t>preguntar espesor</t>
  </si>
  <si>
    <t>Terrajas 1/2"</t>
  </si>
  <si>
    <t>pernos portiper</t>
  </si>
  <si>
    <t>cargioli</t>
  </si>
  <si>
    <t>Soldadura 6010 3/32</t>
  </si>
  <si>
    <t>kg</t>
  </si>
  <si>
    <t>Disco Corte de 7"</t>
  </si>
  <si>
    <t>Tarros anticorrosivo (galon pintura)</t>
  </si>
  <si>
    <t xml:space="preserve">Arena </t>
  </si>
  <si>
    <t>Gravilla</t>
  </si>
  <si>
    <t>m3</t>
  </si>
  <si>
    <t xml:space="preserve">Flete </t>
  </si>
  <si>
    <t>gl</t>
  </si>
  <si>
    <t>Tarros pinturas  esmalte sintetico (galon pintura)</t>
  </si>
  <si>
    <t>ferretaria</t>
  </si>
  <si>
    <t>Planchas tipo U transparante café (fibra)</t>
  </si>
  <si>
    <t>ferreteria</t>
  </si>
  <si>
    <t>Cristobal Ramos</t>
  </si>
  <si>
    <t>77.497.650-7</t>
  </si>
  <si>
    <t>Fabricación de Productos Quimicos</t>
  </si>
  <si>
    <t>Manuel Antonio Matta N° 1771</t>
  </si>
  <si>
    <t>Quilicura</t>
  </si>
  <si>
    <r>
      <t xml:space="preserve">CONDICION: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30% anticipo+ O/C 30 </t>
    </r>
  </si>
  <si>
    <t>Pernos autoperforante hex (pta broca) 12x1 largo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</si>
</sst>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_-* #,##0.0_-;\-* #,##0.0_-;_-* &quot;-&quot;??_-;_-@_-"/>
    <numFmt numFmtId="171" formatCode="_-* #,##0_-;\-* #,##0_-;_-* &quot;-&quot;??_-;_-@_-"/>
  </numFmts>
  <fonts count="65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16"/>
      <color indexed="62"/>
      <name val="Arial Black"/>
      <family val="2"/>
    </font>
    <font>
      <b/>
      <sz val="12"/>
      <name val="Calibri"/>
      <family val="2"/>
    </font>
    <font>
      <b/>
      <sz val="9"/>
      <color indexed="10"/>
      <name val="Arial Black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0" fillId="0" borderId="0">
      <alignment/>
      <protection/>
    </xf>
  </cellStyleXfs>
  <cellXfs count="8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2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3" fontId="2" fillId="0" borderId="13" xfId="49" applyNumberFormat="1" applyFont="1" applyBorder="1" applyAlignment="1">
      <alignment horizontal="center" vertical="center"/>
    </xf>
    <xf numFmtId="3" fontId="2" fillId="0" borderId="18" xfId="49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40" fillId="0" borderId="0" xfId="0" applyFont="1" applyAlignment="1">
      <alignment vertical="center"/>
    </xf>
    <xf numFmtId="0" fontId="2" fillId="0" borderId="18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171" fontId="18" fillId="0" borderId="0" xfId="47" applyNumberFormat="1" applyFont="1" applyAlignment="1">
      <alignment vertical="center"/>
    </xf>
    <xf numFmtId="164" fontId="0" fillId="0" borderId="14" xfId="0" applyNumberFormat="1" applyBorder="1" applyAlignment="1">
      <alignment vertical="center"/>
    </xf>
    <xf numFmtId="3" fontId="5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19" xfId="49" applyNumberFormat="1" applyFont="1" applyBorder="1" applyAlignment="1">
      <alignment horizontal="center" vertical="center"/>
    </xf>
    <xf numFmtId="3" fontId="2" fillId="0" borderId="15" xfId="49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69" fontId="2" fillId="0" borderId="18" xfId="49" applyNumberFormat="1" applyFont="1" applyBorder="1" applyAlignment="1">
      <alignment horizontal="center" vertical="center"/>
    </xf>
    <xf numFmtId="169" fontId="2" fillId="0" borderId="19" xfId="49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64" fillId="0" borderId="13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  <cellStyle name="常规_packing_006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247650</xdr:colOff>
      <xdr:row>3</xdr:row>
      <xdr:rowOff>28575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476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showGridLines="0" tabSelected="1" zoomScalePageLayoutView="0" workbookViewId="0" topLeftCell="A40">
      <selection activeCell="H62" sqref="H62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7.75390625" style="0" customWidth="1"/>
    <col min="16" max="17" width="13.50390625" style="0" bestFit="1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4"/>
      <c r="C2" s="26"/>
      <c r="D2" s="26"/>
      <c r="E2" s="26"/>
      <c r="G2" s="17"/>
      <c r="H2" s="15"/>
      <c r="I2" s="7"/>
      <c r="J2" s="7"/>
      <c r="K2" s="8"/>
    </row>
    <row r="3" spans="1:14" ht="36.75" customHeight="1">
      <c r="A3" s="7"/>
      <c r="B3" s="14"/>
      <c r="C3" s="80"/>
      <c r="D3" s="80"/>
      <c r="E3" s="80"/>
      <c r="F3" s="16"/>
      <c r="G3" s="16"/>
      <c r="H3" s="16"/>
      <c r="I3" s="81" t="s">
        <v>9</v>
      </c>
      <c r="J3" s="81"/>
      <c r="K3" s="8"/>
      <c r="N3" s="24"/>
    </row>
    <row r="4" spans="1:14" ht="19.5" customHeight="1">
      <c r="A4" s="7"/>
      <c r="B4" s="14"/>
      <c r="C4" s="16" t="s">
        <v>24</v>
      </c>
      <c r="D4" s="48"/>
      <c r="E4" s="48"/>
      <c r="F4" s="16"/>
      <c r="G4" s="16"/>
      <c r="H4" s="16"/>
      <c r="I4" s="82" t="s">
        <v>35</v>
      </c>
      <c r="J4" s="82"/>
      <c r="K4" s="8"/>
      <c r="N4" s="24"/>
    </row>
    <row r="5" spans="1:14" ht="10.5" customHeight="1">
      <c r="A5" s="7"/>
      <c r="B5" s="14"/>
      <c r="C5" s="16" t="s">
        <v>27</v>
      </c>
      <c r="D5" s="48"/>
      <c r="E5" s="48"/>
      <c r="F5" s="16"/>
      <c r="G5" s="16"/>
      <c r="H5" s="16"/>
      <c r="I5" s="49"/>
      <c r="J5" s="49"/>
      <c r="K5" s="8"/>
      <c r="N5" s="24"/>
    </row>
    <row r="6" spans="1:11" ht="15" customHeight="1">
      <c r="A6" s="7"/>
      <c r="B6" s="14"/>
      <c r="C6" s="50" t="s">
        <v>26</v>
      </c>
      <c r="D6" s="16"/>
      <c r="E6" s="16"/>
      <c r="F6" s="7"/>
      <c r="G6" s="7"/>
      <c r="H6" s="16"/>
      <c r="I6" s="25"/>
      <c r="J6" s="25"/>
      <c r="K6" s="8"/>
    </row>
    <row r="7" spans="1:11" ht="15" customHeight="1">
      <c r="A7" s="7"/>
      <c r="B7" s="14"/>
      <c r="C7" s="16" t="s">
        <v>21</v>
      </c>
      <c r="D7" s="16"/>
      <c r="E7" s="16"/>
      <c r="F7" s="7"/>
      <c r="G7" s="7"/>
      <c r="H7" s="16"/>
      <c r="I7" s="25"/>
      <c r="J7" s="25"/>
      <c r="K7" s="8"/>
    </row>
    <row r="8" spans="1:11" ht="15" customHeight="1">
      <c r="A8" s="7"/>
      <c r="B8" s="14"/>
      <c r="C8" s="16" t="s">
        <v>22</v>
      </c>
      <c r="D8" s="16"/>
      <c r="E8" s="16"/>
      <c r="F8" s="7"/>
      <c r="G8" s="7"/>
      <c r="H8" s="16"/>
      <c r="I8" s="83"/>
      <c r="J8" s="83"/>
      <c r="K8" s="8"/>
    </row>
    <row r="9" spans="1:11" ht="15" customHeight="1">
      <c r="A9" s="7"/>
      <c r="B9" s="14"/>
      <c r="C9" s="40" t="s">
        <v>13</v>
      </c>
      <c r="D9" s="40"/>
      <c r="E9" s="16"/>
      <c r="F9" s="7"/>
      <c r="G9" s="7"/>
      <c r="H9" s="7"/>
      <c r="I9" s="7"/>
      <c r="J9" s="7"/>
      <c r="K9" s="8"/>
    </row>
    <row r="10" spans="1:11" ht="15" customHeight="1">
      <c r="A10" s="7"/>
      <c r="B10" s="14"/>
      <c r="C10" s="16" t="s">
        <v>28</v>
      </c>
      <c r="D10" s="16" t="s">
        <v>29</v>
      </c>
      <c r="E10" s="7"/>
      <c r="F10" s="16"/>
      <c r="G10" s="16"/>
      <c r="H10" s="31" t="s">
        <v>33</v>
      </c>
      <c r="I10" s="31"/>
      <c r="J10" s="7"/>
      <c r="K10" s="8"/>
    </row>
    <row r="11" spans="1:11" ht="25.5" customHeight="1" thickBot="1">
      <c r="A11" s="7"/>
      <c r="B11" s="14"/>
      <c r="C11" s="76"/>
      <c r="D11" s="76"/>
      <c r="E11" s="76"/>
      <c r="F11" s="5"/>
      <c r="G11" s="7"/>
      <c r="H11" s="7"/>
      <c r="I11" s="7"/>
      <c r="J11" s="7"/>
      <c r="K11" s="8"/>
    </row>
    <row r="12" spans="1:11" ht="14.25" customHeight="1">
      <c r="A12" s="7"/>
      <c r="B12" s="14"/>
      <c r="C12" s="84" t="s">
        <v>17</v>
      </c>
      <c r="D12" s="85"/>
      <c r="E12" s="33" t="s">
        <v>34</v>
      </c>
      <c r="F12" s="3"/>
      <c r="G12" s="3"/>
      <c r="H12" s="3"/>
      <c r="I12" s="34"/>
      <c r="J12" s="35"/>
      <c r="K12" s="8"/>
    </row>
    <row r="13" spans="1:11" ht="15">
      <c r="A13" s="7"/>
      <c r="B13" s="14"/>
      <c r="C13" s="73" t="s">
        <v>16</v>
      </c>
      <c r="D13" s="74"/>
      <c r="E13" s="28" t="s">
        <v>68</v>
      </c>
      <c r="F13" s="5"/>
      <c r="G13" s="5"/>
      <c r="H13" s="5"/>
      <c r="I13" s="18" t="s">
        <v>23</v>
      </c>
      <c r="J13" s="36"/>
      <c r="K13" s="8"/>
    </row>
    <row r="14" spans="1:11" ht="14.25" customHeight="1">
      <c r="A14" s="7"/>
      <c r="B14" s="14"/>
      <c r="C14" s="73" t="s">
        <v>15</v>
      </c>
      <c r="D14" s="74"/>
      <c r="E14" s="28" t="s">
        <v>69</v>
      </c>
      <c r="F14" s="5"/>
      <c r="G14" s="5"/>
      <c r="H14" s="5"/>
      <c r="I14" s="27"/>
      <c r="J14" s="36"/>
      <c r="K14" s="8"/>
    </row>
    <row r="15" spans="1:11" ht="14.25" customHeight="1">
      <c r="A15" s="7"/>
      <c r="B15" s="14"/>
      <c r="C15" s="73" t="s">
        <v>12</v>
      </c>
      <c r="D15" s="74"/>
      <c r="E15" s="28" t="s">
        <v>70</v>
      </c>
      <c r="F15" s="5"/>
      <c r="G15" s="5"/>
      <c r="H15" s="5"/>
      <c r="I15" s="32"/>
      <c r="J15" s="36"/>
      <c r="K15" s="8"/>
    </row>
    <row r="16" spans="1:11" ht="14.25" customHeight="1">
      <c r="A16" s="7"/>
      <c r="B16" s="14"/>
      <c r="C16" s="73" t="s">
        <v>1</v>
      </c>
      <c r="D16" s="74"/>
      <c r="E16" s="28" t="s">
        <v>71</v>
      </c>
      <c r="F16" s="5" t="s">
        <v>20</v>
      </c>
      <c r="G16" s="42" t="s">
        <v>30</v>
      </c>
      <c r="I16" s="32"/>
      <c r="J16" s="36"/>
      <c r="K16" s="8"/>
    </row>
    <row r="17" spans="1:11" ht="15">
      <c r="A17" s="7"/>
      <c r="B17" s="14"/>
      <c r="C17" s="73" t="s">
        <v>0</v>
      </c>
      <c r="D17" s="74"/>
      <c r="E17" s="28" t="s">
        <v>67</v>
      </c>
      <c r="F17" s="5" t="s">
        <v>72</v>
      </c>
      <c r="G17" s="5"/>
      <c r="H17" s="5"/>
      <c r="I17" s="32"/>
      <c r="J17" s="36"/>
      <c r="K17" s="8"/>
    </row>
    <row r="18" spans="1:11" ht="15">
      <c r="A18" s="7"/>
      <c r="B18" s="14"/>
      <c r="C18" s="73" t="s">
        <v>14</v>
      </c>
      <c r="D18" s="74"/>
      <c r="E18" s="28"/>
      <c r="F18" s="5"/>
      <c r="G18" s="5"/>
      <c r="H18" s="5"/>
      <c r="I18" s="32"/>
      <c r="J18" s="36"/>
      <c r="K18" s="8"/>
    </row>
    <row r="19" spans="1:13" ht="15.75" thickBot="1">
      <c r="A19" s="7"/>
      <c r="B19" s="14"/>
      <c r="C19" s="86" t="s">
        <v>18</v>
      </c>
      <c r="D19" s="87"/>
      <c r="E19" s="41" t="s">
        <v>25</v>
      </c>
      <c r="F19" s="23"/>
      <c r="G19" s="88"/>
      <c r="H19" s="88"/>
      <c r="I19" s="37"/>
      <c r="J19" s="38"/>
      <c r="K19" s="8"/>
      <c r="L19">
        <v>1.19</v>
      </c>
      <c r="M19" t="s">
        <v>39</v>
      </c>
    </row>
    <row r="20" spans="1:11" ht="15" thickBot="1">
      <c r="A20" s="7"/>
      <c r="B20" s="14"/>
      <c r="C20" s="7"/>
      <c r="D20" s="7"/>
      <c r="E20" s="7"/>
      <c r="F20" s="7"/>
      <c r="G20" s="7"/>
      <c r="H20" s="7"/>
      <c r="I20" s="7"/>
      <c r="J20" s="7"/>
      <c r="K20" s="8"/>
    </row>
    <row r="21" spans="1:13" ht="15.75" thickBot="1">
      <c r="A21" s="39"/>
      <c r="B21" s="19"/>
      <c r="C21" s="61" t="s">
        <v>19</v>
      </c>
      <c r="D21" s="77" t="s">
        <v>7</v>
      </c>
      <c r="E21" s="78"/>
      <c r="F21" s="61" t="s">
        <v>6</v>
      </c>
      <c r="G21" s="61" t="s">
        <v>10</v>
      </c>
      <c r="H21" s="61" t="s">
        <v>5</v>
      </c>
      <c r="I21" s="62" t="s">
        <v>4</v>
      </c>
      <c r="J21" s="60" t="s">
        <v>8</v>
      </c>
      <c r="K21" s="20"/>
      <c r="M21" s="52"/>
    </row>
    <row r="22" spans="1:14" ht="18.75">
      <c r="A22" s="7"/>
      <c r="B22" s="14"/>
      <c r="C22" s="43">
        <v>1</v>
      </c>
      <c r="D22" s="79" t="s">
        <v>65</v>
      </c>
      <c r="E22" s="68"/>
      <c r="F22" s="43">
        <v>86</v>
      </c>
      <c r="G22" s="51" t="s">
        <v>10</v>
      </c>
      <c r="H22" s="46">
        <f>+L22*1.5</f>
        <v>10222.5</v>
      </c>
      <c r="I22" s="44"/>
      <c r="J22" s="47">
        <f>+F22*H22*(1-I22/100)</f>
        <v>879135</v>
      </c>
      <c r="K22" s="8"/>
      <c r="L22">
        <v>6815</v>
      </c>
      <c r="N22" t="s">
        <v>64</v>
      </c>
    </row>
    <row r="23" spans="1:14" ht="18.75" customHeight="1">
      <c r="A23" s="7"/>
      <c r="B23" s="14"/>
      <c r="C23" s="43">
        <v>2</v>
      </c>
      <c r="D23" s="79" t="s">
        <v>36</v>
      </c>
      <c r="E23" s="68"/>
      <c r="F23" s="45">
        <v>6</v>
      </c>
      <c r="G23" s="51" t="s">
        <v>10</v>
      </c>
      <c r="H23" s="46">
        <f>+L23*1.5</f>
        <v>41722.68907563026</v>
      </c>
      <c r="I23" s="44"/>
      <c r="J23" s="47">
        <f>+F23*H23*(1-I23/100)</f>
        <v>250336.13445378156</v>
      </c>
      <c r="K23" s="8"/>
      <c r="L23">
        <f aca="true" t="shared" si="0" ref="L23:L30">+M23/$L$19</f>
        <v>27815.12605042017</v>
      </c>
      <c r="M23">
        <v>33100</v>
      </c>
      <c r="N23" t="s">
        <v>53</v>
      </c>
    </row>
    <row r="24" spans="1:14" ht="18.75" customHeight="1">
      <c r="A24" s="7"/>
      <c r="B24" s="14"/>
      <c r="C24" s="43">
        <v>3</v>
      </c>
      <c r="D24" s="79" t="s">
        <v>37</v>
      </c>
      <c r="E24" s="68"/>
      <c r="F24" s="45">
        <v>12</v>
      </c>
      <c r="G24" s="51" t="s">
        <v>10</v>
      </c>
      <c r="H24" s="46">
        <f>+L24*1.5</f>
        <v>30756.30252100841</v>
      </c>
      <c r="I24" s="44"/>
      <c r="J24" s="47">
        <f>+F24*H24*(1-I24/100)</f>
        <v>369075.6302521009</v>
      </c>
      <c r="K24" s="8"/>
      <c r="L24">
        <f t="shared" si="0"/>
        <v>20504.20168067227</v>
      </c>
      <c r="M24">
        <v>24400</v>
      </c>
      <c r="N24" t="s">
        <v>53</v>
      </c>
    </row>
    <row r="25" spans="1:14" ht="18.75" customHeight="1">
      <c r="A25" s="7"/>
      <c r="B25" s="14"/>
      <c r="C25" s="43">
        <v>4</v>
      </c>
      <c r="D25" s="79" t="s">
        <v>38</v>
      </c>
      <c r="E25" s="68"/>
      <c r="F25" s="45">
        <v>32</v>
      </c>
      <c r="G25" s="45" t="s">
        <v>10</v>
      </c>
      <c r="H25" s="46">
        <f aca="true" t="shared" si="1" ref="H25:H30">+L25*1.5</f>
        <v>6592.436974789916</v>
      </c>
      <c r="I25" s="44"/>
      <c r="J25" s="47">
        <f aca="true" t="shared" si="2" ref="J25:J44">+F25*H25*(1-I25/100)</f>
        <v>210957.98319327732</v>
      </c>
      <c r="K25" s="8"/>
      <c r="L25">
        <f t="shared" si="0"/>
        <v>4394.957983193278</v>
      </c>
      <c r="M25">
        <v>5230</v>
      </c>
      <c r="N25" t="s">
        <v>53</v>
      </c>
    </row>
    <row r="26" spans="1:14" ht="18.75" customHeight="1">
      <c r="A26" s="7"/>
      <c r="B26" s="14"/>
      <c r="C26" s="43">
        <v>5</v>
      </c>
      <c r="D26" s="79" t="s">
        <v>40</v>
      </c>
      <c r="E26" s="68"/>
      <c r="F26" s="45">
        <v>2</v>
      </c>
      <c r="G26" s="45" t="s">
        <v>10</v>
      </c>
      <c r="H26" s="46">
        <f t="shared" si="1"/>
        <v>9151.260504201682</v>
      </c>
      <c r="I26" s="44"/>
      <c r="J26" s="47">
        <f t="shared" si="2"/>
        <v>18302.521008403364</v>
      </c>
      <c r="K26" s="8"/>
      <c r="L26">
        <f t="shared" si="0"/>
        <v>6100.840336134454</v>
      </c>
      <c r="M26">
        <v>7260</v>
      </c>
      <c r="N26" t="s">
        <v>53</v>
      </c>
    </row>
    <row r="27" spans="1:14" ht="18.75" customHeight="1">
      <c r="A27" s="7"/>
      <c r="B27" s="14"/>
      <c r="C27" s="43">
        <v>6</v>
      </c>
      <c r="D27" s="79" t="s">
        <v>41</v>
      </c>
      <c r="E27" s="68"/>
      <c r="F27" s="45">
        <v>1</v>
      </c>
      <c r="G27" s="45" t="s">
        <v>10</v>
      </c>
      <c r="H27" s="46">
        <f t="shared" si="1"/>
        <v>15205.46218487395</v>
      </c>
      <c r="I27" s="44"/>
      <c r="J27" s="47">
        <f t="shared" si="2"/>
        <v>15205.46218487395</v>
      </c>
      <c r="K27" s="8"/>
      <c r="L27">
        <f t="shared" si="0"/>
        <v>10136.974789915967</v>
      </c>
      <c r="M27">
        <v>12063</v>
      </c>
      <c r="N27" t="s">
        <v>53</v>
      </c>
    </row>
    <row r="28" spans="1:14" ht="18.75" customHeight="1">
      <c r="A28" s="7"/>
      <c r="B28" s="14"/>
      <c r="C28" s="43">
        <v>7</v>
      </c>
      <c r="D28" s="67" t="s">
        <v>42</v>
      </c>
      <c r="E28" s="68"/>
      <c r="F28" s="45">
        <v>7</v>
      </c>
      <c r="G28" s="45" t="s">
        <v>10</v>
      </c>
      <c r="H28" s="46">
        <f t="shared" si="1"/>
        <v>4411.764705882353</v>
      </c>
      <c r="I28" s="44"/>
      <c r="J28" s="47">
        <f t="shared" si="2"/>
        <v>30882.352941176472</v>
      </c>
      <c r="K28" s="8"/>
      <c r="L28">
        <f t="shared" si="0"/>
        <v>2941.1764705882356</v>
      </c>
      <c r="M28">
        <v>3500</v>
      </c>
      <c r="N28" t="s">
        <v>53</v>
      </c>
    </row>
    <row r="29" spans="1:14" ht="18.75" customHeight="1">
      <c r="A29" s="7"/>
      <c r="B29" s="14"/>
      <c r="C29" s="43">
        <v>8</v>
      </c>
      <c r="D29" s="67" t="s">
        <v>43</v>
      </c>
      <c r="E29" s="68"/>
      <c r="F29" s="45">
        <v>20</v>
      </c>
      <c r="G29" s="45" t="s">
        <v>10</v>
      </c>
      <c r="H29" s="46">
        <f t="shared" si="1"/>
        <v>3781.512605042017</v>
      </c>
      <c r="I29" s="44"/>
      <c r="J29" s="47">
        <f t="shared" si="2"/>
        <v>75630.25210084034</v>
      </c>
      <c r="K29" s="8"/>
      <c r="L29">
        <f t="shared" si="0"/>
        <v>2521.008403361345</v>
      </c>
      <c r="M29">
        <v>3000</v>
      </c>
      <c r="N29" t="s">
        <v>53</v>
      </c>
    </row>
    <row r="30" spans="1:12" ht="18.75" customHeight="1">
      <c r="A30" s="7"/>
      <c r="B30" s="14"/>
      <c r="C30" s="43">
        <v>9</v>
      </c>
      <c r="D30" s="67" t="s">
        <v>44</v>
      </c>
      <c r="E30" s="68"/>
      <c r="F30" s="45">
        <v>12</v>
      </c>
      <c r="G30" s="45" t="s">
        <v>10</v>
      </c>
      <c r="H30" s="46">
        <f t="shared" si="1"/>
        <v>32775</v>
      </c>
      <c r="I30" s="44"/>
      <c r="J30" s="47">
        <f t="shared" si="2"/>
        <v>393300</v>
      </c>
      <c r="K30" s="8"/>
      <c r="L30">
        <v>21850</v>
      </c>
    </row>
    <row r="31" spans="1:13" ht="18.75" customHeight="1">
      <c r="A31" s="7"/>
      <c r="B31" s="14"/>
      <c r="C31" s="43">
        <v>10</v>
      </c>
      <c r="D31" s="67" t="s">
        <v>45</v>
      </c>
      <c r="E31" s="68"/>
      <c r="F31" s="45">
        <v>5</v>
      </c>
      <c r="G31" s="45" t="s">
        <v>32</v>
      </c>
      <c r="H31" s="46">
        <f>+L31*2</f>
        <v>3820</v>
      </c>
      <c r="I31" s="44"/>
      <c r="J31" s="47">
        <f t="shared" si="2"/>
        <v>19100</v>
      </c>
      <c r="K31" s="8"/>
      <c r="L31">
        <v>1910</v>
      </c>
      <c r="M31" t="s">
        <v>52</v>
      </c>
    </row>
    <row r="32" spans="1:14" ht="18.75" customHeight="1">
      <c r="A32" s="7"/>
      <c r="B32" s="14"/>
      <c r="C32" s="43">
        <v>11</v>
      </c>
      <c r="D32" s="67" t="s">
        <v>46</v>
      </c>
      <c r="E32" s="68"/>
      <c r="F32" s="45">
        <v>2</v>
      </c>
      <c r="G32" s="45" t="s">
        <v>32</v>
      </c>
      <c r="H32" s="46">
        <f>+L32*2</f>
        <v>1780</v>
      </c>
      <c r="I32" s="44"/>
      <c r="J32" s="47">
        <f t="shared" si="2"/>
        <v>3560</v>
      </c>
      <c r="K32" s="8"/>
      <c r="L32">
        <v>890</v>
      </c>
      <c r="M32" t="s">
        <v>52</v>
      </c>
      <c r="N32" s="53"/>
    </row>
    <row r="33" spans="1:14" ht="18.75" customHeight="1">
      <c r="A33" s="7"/>
      <c r="B33" s="14"/>
      <c r="C33" s="43">
        <v>12</v>
      </c>
      <c r="D33" s="67" t="s">
        <v>47</v>
      </c>
      <c r="E33" s="68"/>
      <c r="F33" s="45">
        <v>60</v>
      </c>
      <c r="G33" s="45" t="s">
        <v>10</v>
      </c>
      <c r="H33" s="46">
        <f>+L33*3</f>
        <v>159</v>
      </c>
      <c r="I33" s="44"/>
      <c r="J33" s="47">
        <f t="shared" si="2"/>
        <v>9540</v>
      </c>
      <c r="K33" s="8"/>
      <c r="L33">
        <v>53</v>
      </c>
      <c r="M33" t="s">
        <v>52</v>
      </c>
      <c r="N33" s="53"/>
    </row>
    <row r="34" spans="1:13" ht="18.75" customHeight="1">
      <c r="A34" s="7"/>
      <c r="B34" s="14"/>
      <c r="C34" s="43">
        <v>13</v>
      </c>
      <c r="D34" s="67" t="s">
        <v>48</v>
      </c>
      <c r="E34" s="68"/>
      <c r="F34" s="45">
        <v>36</v>
      </c>
      <c r="G34" s="45" t="s">
        <v>10</v>
      </c>
      <c r="H34" s="46">
        <f>+L34*3</f>
        <v>81</v>
      </c>
      <c r="I34" s="44"/>
      <c r="J34" s="47">
        <f t="shared" si="2"/>
        <v>2916</v>
      </c>
      <c r="K34" s="8"/>
      <c r="L34">
        <v>27</v>
      </c>
      <c r="M34" t="s">
        <v>52</v>
      </c>
    </row>
    <row r="35" spans="1:13" ht="18.75">
      <c r="A35" s="7"/>
      <c r="B35" s="14"/>
      <c r="C35" s="43">
        <v>14</v>
      </c>
      <c r="D35" s="67" t="s">
        <v>49</v>
      </c>
      <c r="E35" s="68"/>
      <c r="F35" s="45">
        <v>18</v>
      </c>
      <c r="G35" s="45" t="s">
        <v>10</v>
      </c>
      <c r="H35" s="46">
        <f>+L35*3</f>
        <v>855</v>
      </c>
      <c r="I35" s="44"/>
      <c r="J35" s="47">
        <f t="shared" si="2"/>
        <v>15390</v>
      </c>
      <c r="K35" s="8"/>
      <c r="L35">
        <f>235+30+20</f>
        <v>285</v>
      </c>
      <c r="M35" t="s">
        <v>52</v>
      </c>
    </row>
    <row r="36" spans="1:14" ht="18.75" customHeight="1">
      <c r="A36" s="7"/>
      <c r="B36" s="14"/>
      <c r="C36" s="43">
        <v>15</v>
      </c>
      <c r="D36" s="67" t="s">
        <v>73</v>
      </c>
      <c r="E36" s="68"/>
      <c r="F36" s="45">
        <v>700</v>
      </c>
      <c r="G36" s="45" t="s">
        <v>10</v>
      </c>
      <c r="H36" s="46">
        <f>+L36*3</f>
        <v>270</v>
      </c>
      <c r="I36" s="44"/>
      <c r="J36" s="47">
        <f t="shared" si="2"/>
        <v>189000</v>
      </c>
      <c r="K36" s="8"/>
      <c r="L36">
        <v>90</v>
      </c>
      <c r="M36" t="s">
        <v>52</v>
      </c>
      <c r="N36" t="s">
        <v>50</v>
      </c>
    </row>
    <row r="37" spans="1:11" ht="18.75" customHeight="1">
      <c r="A37" s="7"/>
      <c r="B37" s="14"/>
      <c r="C37" s="43">
        <v>16</v>
      </c>
      <c r="D37" s="71" t="s">
        <v>51</v>
      </c>
      <c r="E37" s="72"/>
      <c r="F37" s="45">
        <v>12</v>
      </c>
      <c r="G37" s="45" t="s">
        <v>10</v>
      </c>
      <c r="H37" s="45"/>
      <c r="I37" s="44"/>
      <c r="J37" s="47">
        <f t="shared" si="2"/>
        <v>0</v>
      </c>
      <c r="K37" s="8"/>
    </row>
    <row r="38" spans="1:14" ht="18.75" customHeight="1">
      <c r="A38" s="7"/>
      <c r="B38" s="14"/>
      <c r="C38" s="43">
        <v>17</v>
      </c>
      <c r="D38" s="67" t="s">
        <v>54</v>
      </c>
      <c r="E38" s="68"/>
      <c r="F38" s="45">
        <v>5</v>
      </c>
      <c r="G38" s="45" t="s">
        <v>55</v>
      </c>
      <c r="H38" s="45">
        <f aca="true" t="shared" si="3" ref="H38:H43">+L38*1.5</f>
        <v>5100</v>
      </c>
      <c r="I38" s="44"/>
      <c r="J38" s="47">
        <f t="shared" si="2"/>
        <v>25500</v>
      </c>
      <c r="K38" s="8"/>
      <c r="L38">
        <v>3400</v>
      </c>
      <c r="N38" t="s">
        <v>53</v>
      </c>
    </row>
    <row r="39" spans="1:12" ht="18.75" customHeight="1">
      <c r="A39" s="7"/>
      <c r="B39" s="14"/>
      <c r="C39" s="43">
        <v>18</v>
      </c>
      <c r="D39" s="67" t="s">
        <v>56</v>
      </c>
      <c r="E39" s="68"/>
      <c r="F39" s="45">
        <v>6</v>
      </c>
      <c r="G39" s="45" t="s">
        <v>10</v>
      </c>
      <c r="H39" s="45">
        <f t="shared" si="3"/>
        <v>1731</v>
      </c>
      <c r="I39" s="44"/>
      <c r="J39" s="47">
        <f t="shared" si="2"/>
        <v>10386</v>
      </c>
      <c r="K39" s="8"/>
      <c r="L39">
        <v>1154</v>
      </c>
    </row>
    <row r="40" spans="1:14" ht="18.75" customHeight="1">
      <c r="A40" s="7"/>
      <c r="B40" s="14"/>
      <c r="C40" s="43">
        <v>19</v>
      </c>
      <c r="D40" s="67" t="s">
        <v>63</v>
      </c>
      <c r="E40" s="68"/>
      <c r="F40" s="45">
        <v>2</v>
      </c>
      <c r="G40" s="45" t="s">
        <v>10</v>
      </c>
      <c r="H40" s="45">
        <f t="shared" si="3"/>
        <v>22500</v>
      </c>
      <c r="I40" s="44"/>
      <c r="J40" s="47">
        <f t="shared" si="2"/>
        <v>45000</v>
      </c>
      <c r="K40" s="8"/>
      <c r="L40">
        <v>15000</v>
      </c>
      <c r="N40" t="s">
        <v>66</v>
      </c>
    </row>
    <row r="41" spans="1:14" ht="18.75" customHeight="1">
      <c r="A41" s="7"/>
      <c r="B41" s="14"/>
      <c r="C41" s="43">
        <v>20</v>
      </c>
      <c r="D41" s="67" t="s">
        <v>57</v>
      </c>
      <c r="E41" s="68"/>
      <c r="F41" s="45">
        <v>1</v>
      </c>
      <c r="G41" s="45" t="s">
        <v>10</v>
      </c>
      <c r="H41" s="45">
        <f t="shared" si="3"/>
        <v>13350</v>
      </c>
      <c r="I41" s="44"/>
      <c r="J41" s="47">
        <f t="shared" si="2"/>
        <v>13350</v>
      </c>
      <c r="K41" s="8"/>
      <c r="L41">
        <v>8900</v>
      </c>
      <c r="N41" t="s">
        <v>66</v>
      </c>
    </row>
    <row r="42" spans="1:12" ht="18.75" customHeight="1">
      <c r="A42" s="7"/>
      <c r="B42" s="14"/>
      <c r="C42" s="43">
        <v>21</v>
      </c>
      <c r="D42" s="63" t="s">
        <v>58</v>
      </c>
      <c r="E42" s="64"/>
      <c r="F42" s="65">
        <v>1.5</v>
      </c>
      <c r="G42" s="45" t="s">
        <v>60</v>
      </c>
      <c r="H42" s="45">
        <f t="shared" si="3"/>
        <v>22500</v>
      </c>
      <c r="I42" s="44"/>
      <c r="J42" s="47">
        <f t="shared" si="2"/>
        <v>33750</v>
      </c>
      <c r="K42" s="8"/>
      <c r="L42">
        <v>15000</v>
      </c>
    </row>
    <row r="43" spans="1:12" ht="18.75" customHeight="1">
      <c r="A43" s="7"/>
      <c r="B43" s="14"/>
      <c r="C43" s="43">
        <v>22</v>
      </c>
      <c r="D43" s="63" t="s">
        <v>59</v>
      </c>
      <c r="E43" s="64"/>
      <c r="F43" s="65">
        <v>1.5</v>
      </c>
      <c r="G43" s="45" t="s">
        <v>60</v>
      </c>
      <c r="H43" s="45">
        <f t="shared" si="3"/>
        <v>22500</v>
      </c>
      <c r="I43" s="44"/>
      <c r="J43" s="47">
        <f t="shared" si="2"/>
        <v>33750</v>
      </c>
      <c r="K43" s="8"/>
      <c r="L43">
        <v>15000</v>
      </c>
    </row>
    <row r="44" spans="1:11" ht="18.75" customHeight="1">
      <c r="A44" s="7"/>
      <c r="B44" s="14"/>
      <c r="C44" s="43"/>
      <c r="D44" s="63" t="s">
        <v>61</v>
      </c>
      <c r="E44" s="64"/>
      <c r="F44" s="65">
        <v>1</v>
      </c>
      <c r="G44" s="45" t="s">
        <v>62</v>
      </c>
      <c r="H44" s="45">
        <v>40000</v>
      </c>
      <c r="I44" s="44"/>
      <c r="J44" s="47">
        <f t="shared" si="2"/>
        <v>40000</v>
      </c>
      <c r="K44" s="8"/>
    </row>
    <row r="45" spans="1:11" ht="19.5" thickBot="1">
      <c r="A45" s="7"/>
      <c r="B45" s="14"/>
      <c r="C45" s="57"/>
      <c r="D45" s="69"/>
      <c r="E45" s="70"/>
      <c r="F45" s="66"/>
      <c r="G45" s="58"/>
      <c r="H45" s="58"/>
      <c r="I45" s="59"/>
      <c r="J45" s="56"/>
      <c r="K45" s="8"/>
    </row>
    <row r="46" spans="1:17" ht="14.25">
      <c r="A46" s="7"/>
      <c r="B46" s="14"/>
      <c r="C46" s="75"/>
      <c r="D46" s="76"/>
      <c r="E46" s="76"/>
      <c r="F46" s="5"/>
      <c r="G46" s="76"/>
      <c r="H46" s="76"/>
      <c r="I46" s="7"/>
      <c r="J46" s="55"/>
      <c r="K46" s="8"/>
      <c r="P46" s="54"/>
      <c r="Q46" s="54"/>
    </row>
    <row r="47" spans="1:11" ht="18.75">
      <c r="A47" s="7"/>
      <c r="B47" s="14"/>
      <c r="C47" s="4"/>
      <c r="D47" s="5" t="s">
        <v>31</v>
      </c>
      <c r="E47" s="5"/>
      <c r="F47" s="5"/>
      <c r="G47" s="5"/>
      <c r="H47" s="7"/>
      <c r="I47" s="13" t="s">
        <v>2</v>
      </c>
      <c r="J47" s="30">
        <f>SUM(J22:J45)</f>
        <v>2684067.336134454</v>
      </c>
      <c r="K47" s="8"/>
    </row>
    <row r="48" spans="1:11" ht="15">
      <c r="A48" s="7"/>
      <c r="B48" s="14"/>
      <c r="C48" s="4"/>
      <c r="D48" s="5"/>
      <c r="E48" s="5"/>
      <c r="F48" s="5"/>
      <c r="G48" s="5"/>
      <c r="H48" s="5"/>
      <c r="I48" s="29"/>
      <c r="J48" s="30"/>
      <c r="K48" s="8"/>
    </row>
    <row r="49" spans="1:11" ht="18.75">
      <c r="A49" s="7"/>
      <c r="B49" s="14"/>
      <c r="C49" s="4"/>
      <c r="D49" s="5"/>
      <c r="E49" s="5"/>
      <c r="F49" s="5"/>
      <c r="G49" s="76"/>
      <c r="H49" s="76"/>
      <c r="I49" s="13" t="s">
        <v>11</v>
      </c>
      <c r="J49" s="30">
        <f>+J47*19%</f>
        <v>509972.79386554623</v>
      </c>
      <c r="K49" s="8"/>
    </row>
    <row r="50" spans="1:11" ht="18">
      <c r="A50" s="7"/>
      <c r="B50" s="14"/>
      <c r="C50" s="4"/>
      <c r="D50" s="5"/>
      <c r="E50" s="5"/>
      <c r="F50" s="5"/>
      <c r="G50" s="5"/>
      <c r="H50" s="5"/>
      <c r="I50" s="12"/>
      <c r="J50" s="21"/>
      <c r="K50" s="8"/>
    </row>
    <row r="51" spans="1:11" ht="18.75">
      <c r="A51" s="7"/>
      <c r="B51" s="14"/>
      <c r="C51" s="75"/>
      <c r="D51" s="76"/>
      <c r="E51" s="76"/>
      <c r="F51" s="5"/>
      <c r="G51" s="76"/>
      <c r="H51" s="76"/>
      <c r="I51" s="13" t="s">
        <v>3</v>
      </c>
      <c r="J51" s="22">
        <f>SUM(J47:J50)</f>
        <v>3194040.13</v>
      </c>
      <c r="K51" s="8"/>
    </row>
    <row r="52" spans="1:11" ht="15" thickBot="1">
      <c r="A52" s="7"/>
      <c r="B52" s="14"/>
      <c r="C52" s="9"/>
      <c r="D52" s="10"/>
      <c r="E52" s="10"/>
      <c r="F52" s="10"/>
      <c r="G52" s="10"/>
      <c r="H52" s="10"/>
      <c r="I52" s="10"/>
      <c r="J52" s="11"/>
      <c r="K52" s="8"/>
    </row>
    <row r="53" spans="1:11" ht="14.25">
      <c r="A53" s="7"/>
      <c r="B53" s="14"/>
      <c r="C53" s="7"/>
      <c r="D53" s="7"/>
      <c r="E53" s="7"/>
      <c r="F53" s="7"/>
      <c r="G53" s="7"/>
      <c r="H53" s="7"/>
      <c r="I53" s="7"/>
      <c r="J53" s="7"/>
      <c r="K53" s="8"/>
    </row>
    <row r="54" spans="1:11" ht="15" thickBot="1">
      <c r="A54" s="7"/>
      <c r="B54" s="9"/>
      <c r="C54" s="10"/>
      <c r="D54" s="10"/>
      <c r="E54" s="10"/>
      <c r="F54" s="10"/>
      <c r="G54" s="10"/>
      <c r="H54" s="10"/>
      <c r="I54" s="10"/>
      <c r="J54" s="10"/>
      <c r="K54" s="11"/>
    </row>
  </sheetData>
  <sheetProtection/>
  <mergeCells count="41">
    <mergeCell ref="G49:H49"/>
    <mergeCell ref="D26:E26"/>
    <mergeCell ref="C18:D18"/>
    <mergeCell ref="C19:D19"/>
    <mergeCell ref="G19:H19"/>
    <mergeCell ref="C16:D16"/>
    <mergeCell ref="I3:J3"/>
    <mergeCell ref="I4:J4"/>
    <mergeCell ref="I8:J8"/>
    <mergeCell ref="C11:E11"/>
    <mergeCell ref="C12:D12"/>
    <mergeCell ref="D30:E30"/>
    <mergeCell ref="C3:E3"/>
    <mergeCell ref="D27:E27"/>
    <mergeCell ref="D28:E28"/>
    <mergeCell ref="D24:E24"/>
    <mergeCell ref="D25:E25"/>
    <mergeCell ref="D22:E22"/>
    <mergeCell ref="C13:D13"/>
    <mergeCell ref="C14:D14"/>
    <mergeCell ref="C15:D15"/>
    <mergeCell ref="D40:E40"/>
    <mergeCell ref="C17:D17"/>
    <mergeCell ref="C51:E51"/>
    <mergeCell ref="G51:H51"/>
    <mergeCell ref="D35:E35"/>
    <mergeCell ref="C46:E46"/>
    <mergeCell ref="G46:H46"/>
    <mergeCell ref="D21:E21"/>
    <mergeCell ref="D23:E23"/>
    <mergeCell ref="D29:E29"/>
    <mergeCell ref="D41:E41"/>
    <mergeCell ref="D31:E31"/>
    <mergeCell ref="D32:E32"/>
    <mergeCell ref="D33:E33"/>
    <mergeCell ref="D45:E45"/>
    <mergeCell ref="D36:E36"/>
    <mergeCell ref="D37:E37"/>
    <mergeCell ref="D38:E38"/>
    <mergeCell ref="D39:E39"/>
    <mergeCell ref="D34:E34"/>
  </mergeCells>
  <hyperlinks>
    <hyperlink ref="C9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fitToHeight="1" fitToWidth="1" horizontalDpi="600" verticalDpi="600" orientation="portrait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2013-01-25T21:22:29Z</cp:lastPrinted>
  <dcterms:created xsi:type="dcterms:W3CDTF">2009-05-06T14:41:49Z</dcterms:created>
  <dcterms:modified xsi:type="dcterms:W3CDTF">2013-01-28T13:22:03Z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