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9440" windowHeight="12240" activeTab="1"/>
  </bookViews>
  <sheets>
    <sheet name="cotizacion" sheetId="1" r:id="rId1"/>
    <sheet name="cotizacion (2)" sheetId="2" r:id="rId2"/>
    <sheet name="cotizacion (3)" sheetId="3" r:id="rId3"/>
    <sheet name="Hoja1" sheetId="4" r:id="rId4"/>
  </sheets>
  <externalReferences>
    <externalReference r:id="rId7"/>
  </externalReferences>
  <definedNames>
    <definedName name="_xlnm.Print_Area" localSheetId="0">'cotizacion'!$B$1:$K$77</definedName>
    <definedName name="_xlnm.Print_Area" localSheetId="1">'cotizacion (2)'!$B$1:$K$77</definedName>
    <definedName name="_xlnm.Print_Area" localSheetId="2">'cotizacion (3)'!$B$1:$K$87</definedName>
    <definedName name="_xlnm.Print_Titles" localSheetId="0">'cotizacion'!$1:$18</definedName>
    <definedName name="_xlnm.Print_Titles" localSheetId="1">'cotizacion (2)'!$1:$18</definedName>
    <definedName name="_xlnm.Print_Titles" localSheetId="2">'cotizacion (3)'!$1:$18</definedName>
  </definedNames>
  <calcPr fullCalcOnLoad="1"/>
</workbook>
</file>

<file path=xl/sharedStrings.xml><?xml version="1.0" encoding="utf-8"?>
<sst xmlns="http://schemas.openxmlformats.org/spreadsheetml/2006/main" count="791" uniqueCount="220">
  <si>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</si>
  <si>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</si>
  <si>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</si>
  <si>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</si>
  <si>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</si>
  <si>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</si>
  <si>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</si>
  <si>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</si>
  <si>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</si>
  <si>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</si>
  <si>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</si>
  <si>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</si>
  <si>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</si>
  <si>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</si>
  <si>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</si>
  <si>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</si>
  <si>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</si>
  <si>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</si>
  <si>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</si>
  <si>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</si>
  <si>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</si>
  <si>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</si>
  <si>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</si>
  <si>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</si>
  <si>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</si>
  <si>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</si>
  <si>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</si>
  <si>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</si>
  <si>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</si>
  <si>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</si>
  <si>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 xml:space="preserve">             cel:  74454292</t>
  </si>
  <si>
    <t>CIUDAD:</t>
  </si>
  <si>
    <r>
      <t xml:space="preserve">            Fecha Emisión: </t>
    </r>
    <r>
      <rPr>
        <sz val="9"/>
        <rFont val="Arial Black"/>
        <family val="2"/>
      </rPr>
      <t xml:space="preserve">  21 Agosto  2012</t>
    </r>
  </si>
  <si>
    <t>DISTRIBUIDORA SUIZA</t>
  </si>
  <si>
    <t>Paula Flores</t>
  </si>
  <si>
    <t>96591690-k</t>
  </si>
  <si>
    <t>bodega@disuiza.cl</t>
  </si>
  <si>
    <t>Parcela 37 , Abrazos de Maipu</t>
  </si>
  <si>
    <t>Maipu</t>
  </si>
  <si>
    <t>N°  50</t>
  </si>
  <si>
    <t>Manguera hidraulica SAE 100 R2 1/2"</t>
  </si>
  <si>
    <t>Manguera hidraulica SAE 100  R2 3/4"</t>
  </si>
  <si>
    <t>Manguera hidraulica SAE 100  R2 2"</t>
  </si>
  <si>
    <t>m</t>
  </si>
  <si>
    <t>Manguera Succion y descarga R4 3"</t>
  </si>
  <si>
    <t>FERRULA  ACERO 1/4</t>
  </si>
  <si>
    <t>FERRULA ACERO 1/2</t>
  </si>
  <si>
    <t>FERRULA ACERO 3/4</t>
  </si>
  <si>
    <t>FERRULA ACERO 1</t>
  </si>
  <si>
    <t>CONEXIÓN HEMBRA JIC GIRATORIA 1/4X7/16-20</t>
  </si>
  <si>
    <t>CONEXIÓN HEMBRA JIC GIRATORIA 1/4X1/2-20</t>
  </si>
  <si>
    <t>CONEXIÓN HEMBRA JIC GIRATORIA 1/4X9/16-18</t>
  </si>
  <si>
    <t>CONEXIÓN HEMBRA JIC GIRATORIA 1/4X3/4-16</t>
  </si>
  <si>
    <t>CONEXIÓN HEMBRA JIC GIRATORIA 3/8X7/16-20</t>
  </si>
  <si>
    <t>CONEXIÓN HEMBRA JIC GIRATORIA 3/8X1/2-20</t>
  </si>
  <si>
    <t>CONEXIÓN HEMBRA JIC GIRATORIA 3/8X9/16-18</t>
  </si>
  <si>
    <t>CONEXIÓN HEMBRA JIC GIRATORIA 3/8X3/4-16</t>
  </si>
  <si>
    <t>CONEXIÓN HEMBRA JIC GIRATORIA 3/8X7/8-14</t>
  </si>
  <si>
    <t>CONEXIÓN HEMBRA JIC GIRATORIA 1/2X9/16-18</t>
  </si>
  <si>
    <t>CONEXIÓN HEMBRA JIC GIRATORIA 1/2X3/4-16</t>
  </si>
  <si>
    <t>CONEXIÓN HEMBRA JIC GIRATORIA 1/2X7/8-14</t>
  </si>
  <si>
    <t>CONEXIÓN HEMBRA JIC GIRATORIA 1/2X1.1/16-12</t>
  </si>
  <si>
    <t>CONEXIÓN HEMBRA JIC GIRATORIA 5/8X3/4-16</t>
  </si>
  <si>
    <t>CONEXIÓN HEMBRA JIC GIRATORIA 5/8X7/8-14</t>
  </si>
  <si>
    <t>CONEXIÓN HEMBRA JIC GIRATORIA 5/8X1.1/16-12</t>
  </si>
  <si>
    <t>CONEXIÓN HEMBRA JIC GIRATORIA 3/4X7/8-14</t>
  </si>
  <si>
    <t>CONEXIÓN HEMBRA JIC GIRATORIA 3/4X1.1/16-12</t>
  </si>
  <si>
    <t>CONEXIÓN HEMBRA JIC GIRATORIA 3/4X1.3/16-12</t>
  </si>
  <si>
    <t>CONEXIÓN HEMBRA JIC GIRATORIA 3/4X1.5/16-12</t>
  </si>
  <si>
    <t>CONEXIÓN HEMBRA JIC GIRATORIA 1X1.1/16-12</t>
  </si>
  <si>
    <t>CONEXIÓN HEMBRA JIC GIRATORIA 1X1.5/16-12</t>
  </si>
  <si>
    <t>CONEXIÓN MACHO NPT 1/4X1/8-27</t>
  </si>
  <si>
    <t>CONEXIÓN MACHO NPT 1/4X1/4-18</t>
  </si>
  <si>
    <t>CONEXIÓN MACHO NPT 1/4X3/8-18</t>
  </si>
  <si>
    <t>CONEXIÓN MACHO NPT 1/4X1/2-14</t>
  </si>
  <si>
    <t>CONEXIÓN MACHO NPT 3/8X1/4-18</t>
  </si>
  <si>
    <t>CONEXIÓN MACHO NPT 3/8X3/8-18</t>
  </si>
  <si>
    <t>CONEXIÓN MACHO NPT 3/8X1/2-14</t>
  </si>
  <si>
    <t>CONEXIÓN MACHO NPT 1/2X3/8-18</t>
  </si>
  <si>
    <t>CONEXIÓN MACHO NPT 1/2X1/2-14</t>
  </si>
  <si>
    <t>CONEXIÓN MACHO NPT 1/2X3/4-16</t>
  </si>
  <si>
    <t>CONEXIÓN MACHO NPT 5/8X1/2-14</t>
  </si>
  <si>
    <t>CONEXIÓN MACHO NPT 5/8X3/4-16</t>
  </si>
  <si>
    <t>CONEXIÓN MACHO NPT 3/4X1-11.5</t>
  </si>
  <si>
    <t>CONEXIÓN MACHO NPT 1"X3/4-16</t>
  </si>
  <si>
    <t>CONEXIÓN MACHO NPT 1"X1-11.5</t>
  </si>
  <si>
    <t>ADAPTADOR MACHO NPT-JIC 1/8X27-7/16X20</t>
  </si>
  <si>
    <t>ADAPTADOR MACHO NPT-JIC 1/4X18-7/16X20</t>
  </si>
  <si>
    <t>ADAPTADOR MACHO NPT-JIC 3/8X18-7/16X20</t>
  </si>
  <si>
    <t>ADAPTADOR MACHO NPT-JIC 1/2X14-7/16X20</t>
  </si>
  <si>
    <t>ADAPTADOR MACHO NPT-JIC 1/8X27-1/2X20</t>
  </si>
  <si>
    <t>ADAPTADOR MACHO NPT-JIC 1/4X18-1/2X20</t>
  </si>
  <si>
    <t>ADAPTADOR MACHO NPT-JIC 3/8X18-1/2X20</t>
  </si>
  <si>
    <t>ADAPTADOR MACHO NPT-JIC 1/8X27-9/16X18</t>
  </si>
  <si>
    <t>ADAPTADOR MACHO NPT-JIC 1/4X18-9/16X18</t>
  </si>
  <si>
    <t>ADAPTADOR MACHO NPT-JIC 3/8X18-9/16X18</t>
  </si>
  <si>
    <t>ADAPTADOR MACHO NPT-JIC 1/2X14-9/16X18</t>
  </si>
  <si>
    <t>ADAPTADOR MACHO NPT-JIC 1/4X18-3/4X16</t>
  </si>
  <si>
    <t>ADAPTADOR MACHO NPT-JIC 3/8X18-3/4X16</t>
  </si>
  <si>
    <t>ADAPTADOR MACHO NPT-JIC 1/2X14-3/4X16</t>
  </si>
  <si>
    <t>ADAPTADOR MACHO NPT-JIC 3/4X14-3/4X16</t>
  </si>
  <si>
    <t>ADAPTADOR MACHO NPT-JIC 3/8X18-7/8X14</t>
  </si>
  <si>
    <t>ADAPTADOR MACHO NPT-JIC 1/2X14-7/8X14</t>
  </si>
  <si>
    <t>ADAPTADOR MACHO NPT-JIC 3/4X14-7/8X14</t>
  </si>
  <si>
    <t>ADAPTADOR MACHO NPT-JIC 1/2X14-1.1/16X12</t>
  </si>
  <si>
    <t>ADAPTADOR MACHO NPT-JIC 3/4X14-1.1/16X12</t>
  </si>
  <si>
    <t>ADAPTADOR MACHO NPT-JIC  1X11.5-1.1/16X12</t>
  </si>
  <si>
    <t>ADAPTADOR MACHO NPT-JIC 3/4X14-1.5/16X12</t>
  </si>
  <si>
    <t>ADAPTADOR MACHO NPT-JIC  1X11.5-1.5/16X12</t>
  </si>
  <si>
    <t>ADAPTADOR MACHO NPT-JIC 1.1/4X11.5-1.5/16X12</t>
  </si>
  <si>
    <t>ADAPTADOR MACHO NPT-JIC 90°1/4X18-7/16X20</t>
  </si>
  <si>
    <t>ADAPTADOR MACHO NPT-JIC 90°3/8X18-7/16X20</t>
  </si>
  <si>
    <t>ADAPTADOR MACHO NPT-JIC 90°1/2X14-7/16X20</t>
  </si>
  <si>
    <t>ADAPTADOR MACHO NPT-JIC 90°1/8X27-1/2X20</t>
  </si>
  <si>
    <t>ADAPTADOR MACHO NPT-JIC 90°1/4X18-1/2X20</t>
  </si>
  <si>
    <t>ADAPTADOR MACHO NPT-JIC 90°3/8X18-1/2X20</t>
  </si>
  <si>
    <t>ADAPTADOR MACHO NPT-JIC 90°1/8X27-9/16X18</t>
  </si>
  <si>
    <t>ADAPTADOR MACHO NPT-JIC 90°1/4X18-9/16X18</t>
  </si>
  <si>
    <t>ADAPTADOR MACHO NPT-JIC 90°3/8X18-9/16X18</t>
  </si>
  <si>
    <t>ADAPTADOR MACHO NPT-JIC 90°1/2X14-9/16X18</t>
  </si>
  <si>
    <t>ADAPTADOR MACHO NPT-JIC 90°1/4X18-3/4X16</t>
  </si>
  <si>
    <t>ADAPTADOR MACHO NPT-JIC 90°3/8X18-3/4X16</t>
  </si>
  <si>
    <t>ADAPTADOR MACHO NPT-JIC 90°1/2X14-3/4X16</t>
  </si>
  <si>
    <t>ADAPTADOR MACHO NPT-JIC 90°3/4X14-3/4X16</t>
  </si>
  <si>
    <t>ADAPTADOR MACHO NPT-JIC 90°3/8X18-7/8X14</t>
  </si>
  <si>
    <t>ADAPTADOR MACHO NPT-JIC 90°1/2X14-7/8X14</t>
  </si>
  <si>
    <t>ADAPTADOR MACHO NPT-JIC 90°3/4X14-7/8X14</t>
  </si>
  <si>
    <t>ADAPTADOR MACHO NPT-JIC 90°1/2X14-1.1/16X12</t>
  </si>
  <si>
    <t>ADAPTADOR MACHO NPT-JIC 90°3/4X14-1.1/16X12</t>
  </si>
  <si>
    <t>ADAPTADOR MACHO NPT-JIC 90° 1X11.5-1.1/16X12</t>
  </si>
  <si>
    <t>ADAPTADOR MACHO NPT-JIC 90°3/4X14-1.5/16X12</t>
  </si>
  <si>
    <t>ADAPTADOR MACHO NPT-JIC 90° 1X11.5-1.5/16X12</t>
  </si>
  <si>
    <t>ADAPTADOR MACHO JIC-JIC 7/16X20-7/16X20</t>
  </si>
  <si>
    <t>ADAPTADOR MACHO JIC-JIC 1/2X20-1/2X20</t>
  </si>
  <si>
    <t>ADAPTADOR MACHO JIC-JIC 9/16X18-9/16X18</t>
  </si>
  <si>
    <t>ADAPTADOR MACHO JIC-JIC 3/4X16-9/16X18</t>
  </si>
  <si>
    <t>ADAPTADOR MACHO JIC-JIC 3/4X16-3/4X16</t>
  </si>
  <si>
    <t>ADAPTADOR MACHO JIC-JIC 3/4X16-7/8X14</t>
  </si>
  <si>
    <t>ADAPTADOR MACHO JIC-JIC 7/8X14-7/8X14</t>
  </si>
  <si>
    <t>ADAPTADOR MACHO JIC-JIC 7/8X14-1.1/16X12</t>
  </si>
  <si>
    <t>ADAPTADOR MACHO JIC-JIC 1.1/16X12-1.1/16X12</t>
  </si>
  <si>
    <t>ADAPTADOR MACHO JIC-JIC 1.1/16X12-1.5/16X12</t>
  </si>
  <si>
    <t>ADAPTADOR MACHO JIC-JIC 1.5/16X12-1.5/16X12</t>
  </si>
  <si>
    <t>ADAPTADOR TAPON MACHO JIC 7/16X20</t>
  </si>
  <si>
    <t>ADAPTADOR TAPON MACHO JIC 1/2X20</t>
  </si>
  <si>
    <t>ADAPTADOR TAPON MACHO JIC 9/16X18</t>
  </si>
  <si>
    <t>ADAPTADOR TAPON MACHO JIC 3/4X16</t>
  </si>
  <si>
    <t>ADAPTADOR TAPON MACHO JIC 7/8X14</t>
  </si>
  <si>
    <t>ADAPTADOR TAPON MACHO JIC 1.1/16X12</t>
  </si>
  <si>
    <t>ADAPTADOR TAPON MACHO JIC 1.5/16X12</t>
  </si>
  <si>
    <t>ADAPTADOR TAPON MACHO NPT 1/8X27</t>
  </si>
  <si>
    <t>ADAPTADOR TAPON MACHO NPT 1/4X18</t>
  </si>
  <si>
    <t>ADAPTADOR TAPON MACHO NPT 3/8X18</t>
  </si>
  <si>
    <t>ADAPTADOR TAPON MACHO NPT 1/2X14</t>
  </si>
  <si>
    <t>ADAPTADOR TAPON MACHO NPT 3/4X14</t>
  </si>
  <si>
    <t>ADAPTADOR TAPON MACHO NPT  1X11.5</t>
  </si>
  <si>
    <t>ADAPTADOR COPLA HEMBRA NPT 1/8X27</t>
  </si>
  <si>
    <t>ADAPTADOR COPLA HEMBRA NPT 1/4X18</t>
  </si>
  <si>
    <t>ADAPTADOR COPLA HEMBRA NPT 3/8X18</t>
  </si>
  <si>
    <t>ADAPTADOR COPLA HEMBRA NPT 1/2X14</t>
  </si>
  <si>
    <t>ADAPTADOR COPLA HEMBRA NPT 3/4X14</t>
  </si>
  <si>
    <t>ADAPTADOR COPLA HEMBRA NPT  1X11.5</t>
  </si>
  <si>
    <t>ADAPTADOR TAPON HEMBRA JIC 7/16X20</t>
  </si>
  <si>
    <t>ADAPTADOR TAPON HEMBRA JIC 1/2X20</t>
  </si>
  <si>
    <t>ADAPTADOR TAPON HEMBRA JIC 9/16X18</t>
  </si>
  <si>
    <t>ADAPTADOR TAPON HEMBRA JIC 3/4X16</t>
  </si>
  <si>
    <t>ADAPTADOR TAPON HEMBRA JIC 7/8X14</t>
  </si>
  <si>
    <t>ADAPTADOR TAPON HEMBRA JIC 1.1/16X12</t>
  </si>
  <si>
    <t>ADAPTADOR TAPON HEMBRA JIC 1.5/16X12</t>
  </si>
  <si>
    <t>ADAPTADOR CODO HEMBRA NPT 1/8X27</t>
  </si>
  <si>
    <t>ADAPTADOR CODO HEMBRA NPT 1/4X18</t>
  </si>
  <si>
    <t>ADAPTADOR CODO HEMBRA NPT 3/8X18</t>
  </si>
  <si>
    <t>ADAPTADOR CODO HEMBRA NPT 1/2X14</t>
  </si>
  <si>
    <t>ADAPTADOR CODO HEMBRA NPT 3/4X14</t>
  </si>
  <si>
    <t>ADAPTADOR CODO HEMBRA NPT  1X11.5</t>
  </si>
  <si>
    <t>ADAPTADOR TEE HEMBRA NPT 1/8X27</t>
  </si>
  <si>
    <t>ADAPTADOR TEE HEMBRA NPT 1/4X18</t>
  </si>
  <si>
    <t>ADAPTADOR TEE HEMBRA NPT 3/8X18</t>
  </si>
  <si>
    <t>ADAPTADOR TEE HEMBRA NPT 1/2X14</t>
  </si>
  <si>
    <t>ADAPTADOR TEE HEMBRA NPT 3/4X14</t>
  </si>
  <si>
    <t>ADAPTADOR TEE HEMBRA NPT  1X11.5</t>
  </si>
  <si>
    <t>ADAPTADOR MACHO HEMBRA JIC-NPT 7/16X20-1/8X27</t>
  </si>
  <si>
    <t>ADAPTADOR MACHO HEMBRA JIC-NPT 7/16X20-1/4X18</t>
  </si>
  <si>
    <t>ADAPTADOR MACHO HEMBRA JIC-NPT 1/2X20-1/8X27</t>
  </si>
  <si>
    <t>ADAPTADOR MACHO HEMBRA JIC-NPT 1/2X20-1/4X18</t>
  </si>
  <si>
    <t>ADAPTADOR MACHO HEMBRA JIC-NPT 9/16X18-1/4X18</t>
  </si>
  <si>
    <t>ADAPTADOR MACHO HEMBRA JIC-NPT 9/16X18-3/8X18</t>
  </si>
  <si>
    <t>ADAPTADOR MACHO HEMBRA JIC-NPT 3/4X16-3/8X18</t>
  </si>
  <si>
    <t>ADAPTADOR MACHO HEMBRA JIC-NPT 3/4X16-1/2X14</t>
  </si>
  <si>
    <t>ADAPTADOR MACHO HEMBRA JIC-NPT 7/8X14-1/2X14</t>
  </si>
  <si>
    <t>ADAPTADOR MACHO HEMBRA JIC-NPT 7/8X14-3/4X14</t>
  </si>
  <si>
    <t>ADAPTADOR MACHO HEMBRA JIC-NPT 1.1/16X12-1/2X14</t>
  </si>
  <si>
    <t>ADAPTADOR MACHO HEMBRA JIC-NPT 1.1/16X12-3/4X14</t>
  </si>
  <si>
    <t>ADAPTADOR MACHO HEMBRA JIC-NPT 1.5/16X12-1X11.5</t>
  </si>
  <si>
    <t>adaptador macho hembra jic 9/16X18-9/16X18</t>
  </si>
  <si>
    <t>adaptador macho hembra jic 9/16X18-3/4X16</t>
  </si>
  <si>
    <t>adaptador macho hembra jic 3/4X16-9/16X18</t>
  </si>
  <si>
    <t>adaptador macho hembra jic 3/4X16-3/4X16</t>
  </si>
  <si>
    <t>adaptador macho hembra jic 3/4X16-7/8X14</t>
  </si>
  <si>
    <t>adaptador macho hembra jic 7/8X14-3/4X16</t>
  </si>
  <si>
    <t>adaptador macho hembra jic 7/8X14-7/8X14</t>
  </si>
  <si>
    <t>adaptador macho hembra jic 1.1/16X12-7/8X14</t>
  </si>
  <si>
    <t>adaptador macho hembra jic 7/8X14-1.1/16X12</t>
  </si>
  <si>
    <t>adaptador macho hembra jic 1.1/16X12-1.1/16X12</t>
  </si>
  <si>
    <t>adaptador macho hembra jic 1.5/16X12-1.1/16X12</t>
  </si>
  <si>
    <t>adaptador macho hembra jic 1.1/16X12-1.5/16X12</t>
  </si>
  <si>
    <t>adaptador macho hembra jic 1.5/16X12-1.5/16X12</t>
  </si>
  <si>
    <t>ADAPTADOR MACHO HEMBRA JIC 9/16X18-9/16X18</t>
  </si>
  <si>
    <t>ADAPTADOR MACHO HEMBRA JIC 9/16X18-3/4X16</t>
  </si>
  <si>
    <t>ADAPTADOR MACHO HEMBRA JIC 3/4X16-9/16X18</t>
  </si>
  <si>
    <t>ADAPTADOR MACHO HEMBRA JIC 3/4X16-3/4X16</t>
  </si>
  <si>
    <t>ADAPTADOR MACHO HEMBRA JIC 3/4X16-7/8X14</t>
  </si>
  <si>
    <t>ADAPTADOR MACHO HEMBRA JIC 7/8X14-3/4X16</t>
  </si>
  <si>
    <t>ADAPTADOR MACHO HEMBRA JIC 7/8X14-7/8X14</t>
  </si>
  <si>
    <t>ADAPTADOR MACHO HEMBRA JIC 1.1/16X12-7/8X14</t>
  </si>
  <si>
    <t>ADAPTADOR MACHO HEMBRA JIC 7/8X14-1.1/16X12</t>
  </si>
  <si>
    <t>ADAPTADOR MACHO HEMBRA JIC 1.1/16X12-1.1/16X12</t>
  </si>
  <si>
    <t>ADAPTADOR MACHO HEMBRA JIC 1.5/16X12-1.1/16X12</t>
  </si>
  <si>
    <t>ADAPTADOR MACHO HEMBRA JIC 1.1/16X12-1.5/16X12</t>
  </si>
  <si>
    <t>ADAPTADOR MACHO HEMBRA JIC 1.5/16X12-1.5/16X12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</si>
</sst>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_-* #,##0\ _€_-;\-* #,##0\ _€_-;_-* &quot;-&quot;\ _€_-;_-@_-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7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7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6" fillId="0" borderId="0" xfId="45" applyBorder="1" applyAlignment="1" applyProtection="1">
      <alignment horizontal="left"/>
      <protection/>
    </xf>
    <xf numFmtId="169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9" fillId="0" borderId="21" xfId="52" applyFont="1" applyBorder="1" applyAlignment="1">
      <alignment horizontal="left" vertical="center"/>
      <protection/>
    </xf>
    <xf numFmtId="1" fontId="0" fillId="0" borderId="0" xfId="52" applyNumberFormat="1">
      <alignment/>
      <protection/>
    </xf>
    <xf numFmtId="1" fontId="0" fillId="0" borderId="0" xfId="0" applyNumberFormat="1" applyAlignment="1">
      <alignment/>
    </xf>
    <xf numFmtId="0" fontId="9" fillId="0" borderId="21" xfId="52" applyFont="1" applyBorder="1" applyAlignment="1">
      <alignment vertical="center"/>
      <protection/>
    </xf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9" fillId="0" borderId="15" xfId="0" applyFont="1" applyBorder="1" applyAlignment="1">
      <alignment horizontal="left"/>
    </xf>
    <xf numFmtId="3" fontId="2" fillId="0" borderId="17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3" fontId="2" fillId="0" borderId="16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20" xfId="49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veraravera\Desktop\Comercializadora\Local%20de%20venta\Defontana\Productos%20DEFONATANA\productos%20DEFONTANA%20-HI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SULICA"/>
    </sheetNames>
    <sheetDataSet>
      <sheetData sheetId="0">
        <row r="2">
          <cell r="H2">
            <v>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bodega@disuiz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bodega@disuiza.c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bodega@disuiza.cl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showGridLines="0" zoomScalePageLayoutView="0" workbookViewId="0" topLeftCell="A7">
      <selection activeCell="E14" sqref="E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4" customWidth="1"/>
    <col min="13" max="13" width="0" style="0" hidden="1" customWidth="1"/>
  </cols>
  <sheetData>
    <row r="1" spans="1:11" ht="15.75" customHeight="1" thickBot="1">
      <c r="A1" s="7"/>
      <c r="B1" s="1"/>
      <c r="C1" s="6"/>
      <c r="D1" s="6"/>
      <c r="E1" s="58" t="s">
        <v>26</v>
      </c>
      <c r="F1" s="59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6" t="s">
        <v>27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6" t="s">
        <v>28</v>
      </c>
      <c r="F3" s="17"/>
      <c r="G3" s="17"/>
      <c r="H3" s="17"/>
      <c r="I3" s="105" t="s">
        <v>10</v>
      </c>
      <c r="J3" s="105"/>
      <c r="K3" s="8"/>
      <c r="N3" s="25"/>
    </row>
    <row r="4" spans="1:14" ht="15.75" customHeight="1">
      <c r="A4" s="7"/>
      <c r="B4" s="15"/>
      <c r="C4" s="6"/>
      <c r="D4" s="6"/>
      <c r="E4" s="57" t="s">
        <v>29</v>
      </c>
      <c r="F4" s="38"/>
      <c r="G4" s="17"/>
      <c r="H4" s="17"/>
      <c r="I4" s="106" t="s">
        <v>39</v>
      </c>
      <c r="J4" s="106"/>
      <c r="K4" s="8"/>
      <c r="N4" s="25"/>
    </row>
    <row r="5" spans="1:11" ht="15.75" customHeight="1">
      <c r="A5" s="7"/>
      <c r="B5" s="15"/>
      <c r="C5" s="17"/>
      <c r="D5" s="17"/>
      <c r="E5" s="56" t="s">
        <v>30</v>
      </c>
      <c r="F5" s="17"/>
      <c r="G5" s="7"/>
      <c r="H5" s="17"/>
      <c r="I5" s="106"/>
      <c r="J5" s="106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32</v>
      </c>
      <c r="I7" s="31"/>
      <c r="J7" s="7"/>
      <c r="K7" s="8"/>
    </row>
    <row r="8" spans="1:11" ht="25.5" customHeight="1" thickBot="1">
      <c r="A8" s="7"/>
      <c r="B8" s="15"/>
      <c r="C8" s="91"/>
      <c r="D8" s="91"/>
      <c r="E8" s="91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107" t="s">
        <v>16</v>
      </c>
      <c r="D9" s="108"/>
      <c r="E9" s="32" t="s">
        <v>33</v>
      </c>
      <c r="F9" s="3"/>
      <c r="G9" s="3"/>
      <c r="H9" s="3"/>
      <c r="I9" s="55" t="s">
        <v>18</v>
      </c>
      <c r="J9" s="33"/>
      <c r="K9" s="8"/>
    </row>
    <row r="10" spans="1:11" ht="15">
      <c r="A10" s="7"/>
      <c r="B10" s="15"/>
      <c r="C10" s="98" t="s">
        <v>15</v>
      </c>
      <c r="D10" s="99"/>
      <c r="E10" s="28" t="s">
        <v>35</v>
      </c>
      <c r="F10" s="5"/>
      <c r="G10" s="5"/>
      <c r="H10" s="5"/>
      <c r="I10" s="27" t="s">
        <v>34</v>
      </c>
      <c r="J10" s="34"/>
      <c r="K10" s="8"/>
    </row>
    <row r="11" spans="1:11" ht="14.25" customHeight="1">
      <c r="A11" s="7"/>
      <c r="B11" s="15"/>
      <c r="C11" s="98" t="s">
        <v>14</v>
      </c>
      <c r="D11" s="99"/>
      <c r="E11" s="28"/>
      <c r="F11" s="5"/>
      <c r="G11" s="5"/>
      <c r="H11" s="5"/>
      <c r="I11" s="19" t="s">
        <v>22</v>
      </c>
      <c r="J11" s="34"/>
      <c r="K11" s="8"/>
    </row>
    <row r="12" spans="1:11" ht="14.25" customHeight="1">
      <c r="A12" s="7"/>
      <c r="B12" s="15"/>
      <c r="C12" s="98" t="s">
        <v>13</v>
      </c>
      <c r="D12" s="99"/>
      <c r="E12" s="28" t="s">
        <v>37</v>
      </c>
      <c r="F12" s="5"/>
      <c r="G12" s="5"/>
      <c r="H12" s="5"/>
      <c r="I12" s="27" t="s">
        <v>23</v>
      </c>
      <c r="J12" s="34"/>
      <c r="K12" s="8"/>
    </row>
    <row r="13" spans="1:11" ht="14.25" customHeight="1">
      <c r="A13" s="7"/>
      <c r="B13" s="15"/>
      <c r="C13" s="98" t="s">
        <v>0</v>
      </c>
      <c r="D13" s="99"/>
      <c r="E13" s="42" t="s">
        <v>38</v>
      </c>
      <c r="F13" s="60" t="s">
        <v>31</v>
      </c>
      <c r="G13" s="42" t="s">
        <v>9</v>
      </c>
      <c r="H13" s="7"/>
      <c r="I13" s="19" t="s">
        <v>24</v>
      </c>
      <c r="J13" s="34"/>
      <c r="K13" s="8"/>
    </row>
    <row r="14" spans="1:11" ht="15">
      <c r="A14" s="7"/>
      <c r="B14" s="15"/>
      <c r="C14" s="100" t="s">
        <v>20</v>
      </c>
      <c r="D14" s="101"/>
      <c r="E14" s="28">
        <v>5356034</v>
      </c>
      <c r="F14" s="5"/>
      <c r="G14" s="5"/>
      <c r="H14" s="5"/>
      <c r="I14" s="19"/>
      <c r="J14" s="8"/>
      <c r="K14" s="8"/>
    </row>
    <row r="15" spans="1:11" ht="16.5">
      <c r="A15" s="7"/>
      <c r="B15" s="15"/>
      <c r="C15" s="100" t="s">
        <v>21</v>
      </c>
      <c r="D15" s="101"/>
      <c r="E15" s="62" t="s">
        <v>36</v>
      </c>
      <c r="F15" s="5"/>
      <c r="G15" s="5"/>
      <c r="H15" s="5"/>
      <c r="I15" s="19" t="s">
        <v>25</v>
      </c>
      <c r="J15" s="34"/>
      <c r="K15" s="8"/>
    </row>
    <row r="16" spans="1:11" ht="15.75" thickBot="1">
      <c r="A16" s="7"/>
      <c r="B16" s="15"/>
      <c r="C16" s="102" t="s">
        <v>19</v>
      </c>
      <c r="D16" s="103"/>
      <c r="E16" s="39"/>
      <c r="F16" s="24"/>
      <c r="G16" s="104"/>
      <c r="H16" s="104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7"/>
      <c r="B18" s="20"/>
      <c r="C18" s="40" t="s">
        <v>17</v>
      </c>
      <c r="D18" s="94" t="s">
        <v>6</v>
      </c>
      <c r="E18" s="95"/>
      <c r="F18" s="40" t="s">
        <v>5</v>
      </c>
      <c r="G18" s="40" t="s">
        <v>11</v>
      </c>
      <c r="H18" s="40" t="s">
        <v>4</v>
      </c>
      <c r="I18" s="41" t="s">
        <v>3</v>
      </c>
      <c r="J18" s="26" t="s">
        <v>7</v>
      </c>
      <c r="K18" s="21"/>
    </row>
    <row r="19" spans="1:15" ht="18.75">
      <c r="A19" s="7"/>
      <c r="B19" s="15"/>
      <c r="C19" s="47">
        <v>1</v>
      </c>
      <c r="D19" s="96" t="s">
        <v>40</v>
      </c>
      <c r="E19" s="97"/>
      <c r="F19" s="84">
        <v>1</v>
      </c>
      <c r="G19" s="47" t="s">
        <v>43</v>
      </c>
      <c r="H19" s="66">
        <f>3952*1.4</f>
        <v>5532.799999999999</v>
      </c>
      <c r="I19" s="48"/>
      <c r="J19" s="44"/>
      <c r="K19" s="8"/>
      <c r="L19" s="70"/>
      <c r="M19" s="7"/>
      <c r="O19" s="63"/>
    </row>
    <row r="20" spans="1:15" ht="18.75">
      <c r="A20" s="7"/>
      <c r="B20" s="15"/>
      <c r="C20" s="50">
        <v>2</v>
      </c>
      <c r="D20" s="88" t="s">
        <v>41</v>
      </c>
      <c r="E20" s="89"/>
      <c r="F20" s="85">
        <v>1</v>
      </c>
      <c r="G20" s="43" t="s">
        <v>43</v>
      </c>
      <c r="H20" s="67">
        <f>5547*1.4</f>
        <v>7765.799999999999</v>
      </c>
      <c r="I20" s="49"/>
      <c r="J20" s="45"/>
      <c r="K20" s="8"/>
      <c r="L20" s="70"/>
      <c r="M20" s="7"/>
      <c r="O20" s="63"/>
    </row>
    <row r="21" spans="1:15" ht="18.75" customHeight="1">
      <c r="A21" s="7"/>
      <c r="B21" s="15"/>
      <c r="C21" s="50">
        <v>3</v>
      </c>
      <c r="D21" s="88" t="s">
        <v>42</v>
      </c>
      <c r="E21" s="89"/>
      <c r="F21" s="85">
        <v>1</v>
      </c>
      <c r="G21" s="43" t="s">
        <v>43</v>
      </c>
      <c r="H21" s="67">
        <f>19486*1.4</f>
        <v>27280.399999999998</v>
      </c>
      <c r="I21" s="49"/>
      <c r="J21" s="45"/>
      <c r="K21" s="8"/>
      <c r="L21" s="70"/>
      <c r="M21" s="7"/>
      <c r="O21" s="63"/>
    </row>
    <row r="22" spans="1:11" ht="18.75" customHeight="1">
      <c r="A22" s="7"/>
      <c r="B22" s="15"/>
      <c r="C22" s="50">
        <v>4</v>
      </c>
      <c r="D22" s="88" t="s">
        <v>44</v>
      </c>
      <c r="E22" s="89"/>
      <c r="F22" s="86">
        <v>1</v>
      </c>
      <c r="G22" s="43" t="s">
        <v>43</v>
      </c>
      <c r="H22" s="68">
        <f>18370*1.4</f>
        <v>25718</v>
      </c>
      <c r="I22" s="49"/>
      <c r="J22" s="45"/>
      <c r="K22" s="8"/>
    </row>
    <row r="23" spans="1:14" ht="18.75" customHeight="1">
      <c r="A23" s="7"/>
      <c r="B23" s="15"/>
      <c r="C23" s="50">
        <v>5</v>
      </c>
      <c r="D23" s="88" t="s">
        <v>45</v>
      </c>
      <c r="E23" s="89"/>
      <c r="F23" s="86">
        <v>1</v>
      </c>
      <c r="G23" s="43" t="s">
        <v>11</v>
      </c>
      <c r="H23" s="68">
        <f>+'[1]HIDRSULICA'!$H$2</f>
        <v>353</v>
      </c>
      <c r="I23" s="49"/>
      <c r="J23" s="45"/>
      <c r="K23" s="8"/>
      <c r="L23" s="71" t="s">
        <v>45</v>
      </c>
      <c r="M23" s="72">
        <v>353</v>
      </c>
      <c r="N23" s="73">
        <v>353</v>
      </c>
    </row>
    <row r="24" spans="1:14" ht="18.75" customHeight="1">
      <c r="A24" s="7"/>
      <c r="B24" s="15"/>
      <c r="C24" s="50">
        <v>6</v>
      </c>
      <c r="D24" s="88" t="s">
        <v>46</v>
      </c>
      <c r="E24" s="89"/>
      <c r="F24" s="86">
        <v>1</v>
      </c>
      <c r="G24" s="43" t="s">
        <v>11</v>
      </c>
      <c r="H24" s="68">
        <f>760*1.4</f>
        <v>1064</v>
      </c>
      <c r="I24" s="49"/>
      <c r="J24" s="45"/>
      <c r="K24" s="8"/>
      <c r="L24" s="71" t="s">
        <v>46</v>
      </c>
      <c r="M24" s="72">
        <v>840</v>
      </c>
      <c r="N24" s="73">
        <v>840</v>
      </c>
    </row>
    <row r="25" spans="1:14" ht="18.75" customHeight="1">
      <c r="A25" s="7"/>
      <c r="B25" s="15"/>
      <c r="C25" s="50">
        <v>7</v>
      </c>
      <c r="D25" s="88" t="s">
        <v>47</v>
      </c>
      <c r="E25" s="89"/>
      <c r="F25" s="86">
        <v>1</v>
      </c>
      <c r="G25" s="43" t="s">
        <v>11</v>
      </c>
      <c r="H25" s="68">
        <f>1141*1.4</f>
        <v>1597.3999999999999</v>
      </c>
      <c r="I25" s="49"/>
      <c r="J25" s="45"/>
      <c r="K25" s="8"/>
      <c r="L25" s="71" t="s">
        <v>47</v>
      </c>
      <c r="M25" s="72">
        <v>1399</v>
      </c>
      <c r="N25" s="73">
        <v>1399</v>
      </c>
    </row>
    <row r="26" spans="1:14" ht="18.75" customHeight="1">
      <c r="A26" s="7"/>
      <c r="B26" s="15"/>
      <c r="C26" s="50">
        <v>8</v>
      </c>
      <c r="D26" s="88" t="s">
        <v>48</v>
      </c>
      <c r="E26" s="89"/>
      <c r="F26" s="86">
        <v>1</v>
      </c>
      <c r="G26" s="43" t="s">
        <v>11</v>
      </c>
      <c r="H26" s="68">
        <f>1471*1.4</f>
        <v>2059.4</v>
      </c>
      <c r="I26" s="49"/>
      <c r="J26" s="45"/>
      <c r="K26" s="8"/>
      <c r="L26" s="71" t="s">
        <v>48</v>
      </c>
      <c r="M26" s="72">
        <v>2660</v>
      </c>
      <c r="N26" s="73">
        <v>2660</v>
      </c>
    </row>
    <row r="27" spans="1:14" ht="18.75" customHeight="1">
      <c r="A27" s="7"/>
      <c r="B27" s="15"/>
      <c r="C27" s="50">
        <v>9</v>
      </c>
      <c r="D27" s="88" t="s">
        <v>49</v>
      </c>
      <c r="E27" s="89"/>
      <c r="F27" s="86">
        <v>1</v>
      </c>
      <c r="G27" s="43" t="s">
        <v>11</v>
      </c>
      <c r="H27" s="68">
        <f>+N27</f>
        <v>1000.1853741176469</v>
      </c>
      <c r="I27" s="49"/>
      <c r="J27" s="45"/>
      <c r="K27" s="8"/>
      <c r="L27" s="71" t="s">
        <v>49</v>
      </c>
      <c r="M27" s="72">
        <v>625.1158588235293</v>
      </c>
      <c r="N27" s="73">
        <v>1000.1853741176469</v>
      </c>
    </row>
    <row r="28" spans="1:14" ht="18.75" customHeight="1">
      <c r="A28" s="7"/>
      <c r="B28" s="15"/>
      <c r="C28" s="50">
        <v>10</v>
      </c>
      <c r="D28" s="65" t="s">
        <v>50</v>
      </c>
      <c r="E28" s="42"/>
      <c r="F28" s="86">
        <v>1</v>
      </c>
      <c r="G28" s="43" t="s">
        <v>11</v>
      </c>
      <c r="H28" s="68">
        <f aca="true" t="shared" si="0" ref="H28:H68">+N28</f>
        <v>1218.9759247058826</v>
      </c>
      <c r="I28" s="49"/>
      <c r="J28" s="45"/>
      <c r="K28" s="8"/>
      <c r="L28" s="71" t="s">
        <v>50</v>
      </c>
      <c r="M28" s="72">
        <v>761.8599529411765</v>
      </c>
      <c r="N28" s="73">
        <v>1218.9759247058826</v>
      </c>
    </row>
    <row r="29" spans="1:14" ht="18.75" customHeight="1">
      <c r="A29" s="7"/>
      <c r="B29" s="15"/>
      <c r="C29" s="50">
        <v>11</v>
      </c>
      <c r="D29" s="65" t="s">
        <v>51</v>
      </c>
      <c r="E29" s="42"/>
      <c r="F29" s="86">
        <v>1</v>
      </c>
      <c r="G29" s="43" t="s">
        <v>11</v>
      </c>
      <c r="H29" s="68">
        <f t="shared" si="0"/>
        <v>1375.2548894117651</v>
      </c>
      <c r="I29" s="49"/>
      <c r="J29" s="45"/>
      <c r="K29" s="8"/>
      <c r="L29" s="71" t="s">
        <v>51</v>
      </c>
      <c r="M29" s="72">
        <v>859.5343058823531</v>
      </c>
      <c r="N29" s="73">
        <v>1375.2548894117651</v>
      </c>
    </row>
    <row r="30" spans="1:14" ht="18.75" customHeight="1">
      <c r="A30" s="7"/>
      <c r="B30" s="15"/>
      <c r="C30" s="50">
        <v>12</v>
      </c>
      <c r="D30" s="65" t="s">
        <v>52</v>
      </c>
      <c r="E30" s="42"/>
      <c r="F30" s="86">
        <v>1</v>
      </c>
      <c r="G30" s="43" t="s">
        <v>11</v>
      </c>
      <c r="H30" s="68">
        <f t="shared" si="0"/>
        <v>1719.0686117647056</v>
      </c>
      <c r="I30" s="49"/>
      <c r="J30" s="45"/>
      <c r="K30" s="8"/>
      <c r="L30" s="71" t="s">
        <v>52</v>
      </c>
      <c r="M30" s="72">
        <v>1074.417882352941</v>
      </c>
      <c r="N30" s="73">
        <v>1719.0686117647056</v>
      </c>
    </row>
    <row r="31" spans="1:14" ht="18.75" customHeight="1">
      <c r="A31" s="7"/>
      <c r="B31" s="15"/>
      <c r="C31" s="50">
        <v>13</v>
      </c>
      <c r="D31" s="65" t="s">
        <v>53</v>
      </c>
      <c r="E31" s="42"/>
      <c r="F31" s="86">
        <v>1</v>
      </c>
      <c r="G31" s="43" t="s">
        <v>11</v>
      </c>
      <c r="H31" s="68">
        <f t="shared" si="0"/>
        <v>1375.2548894117651</v>
      </c>
      <c r="I31" s="49"/>
      <c r="J31" s="45"/>
      <c r="K31" s="8"/>
      <c r="L31" s="71" t="s">
        <v>53</v>
      </c>
      <c r="M31" s="72">
        <v>859.5343058823531</v>
      </c>
      <c r="N31" s="73">
        <v>1375.2548894117651</v>
      </c>
    </row>
    <row r="32" spans="1:14" ht="18.75" customHeight="1">
      <c r="A32" s="7"/>
      <c r="B32" s="15"/>
      <c r="C32" s="50">
        <v>14</v>
      </c>
      <c r="D32" s="65" t="s">
        <v>54</v>
      </c>
      <c r="E32" s="42"/>
      <c r="F32" s="86">
        <v>1</v>
      </c>
      <c r="G32" s="43" t="s">
        <v>11</v>
      </c>
      <c r="H32" s="68">
        <f t="shared" si="0"/>
        <v>1375.2548894117651</v>
      </c>
      <c r="I32" s="49"/>
      <c r="J32" s="45"/>
      <c r="K32" s="8"/>
      <c r="L32" s="71" t="s">
        <v>54</v>
      </c>
      <c r="M32" s="72">
        <v>859.5343058823531</v>
      </c>
      <c r="N32" s="73">
        <v>1375.2548894117651</v>
      </c>
    </row>
    <row r="33" spans="1:14" ht="18.75" customHeight="1">
      <c r="A33" s="7"/>
      <c r="B33" s="15"/>
      <c r="C33" s="50">
        <v>15</v>
      </c>
      <c r="D33" s="65" t="s">
        <v>55</v>
      </c>
      <c r="E33" s="42"/>
      <c r="F33" s="86">
        <v>1</v>
      </c>
      <c r="G33" s="43" t="s">
        <v>11</v>
      </c>
      <c r="H33" s="68">
        <f t="shared" si="0"/>
        <v>1375.2548894117651</v>
      </c>
      <c r="I33" s="49"/>
      <c r="J33" s="45"/>
      <c r="K33" s="8"/>
      <c r="L33" s="71" t="s">
        <v>55</v>
      </c>
      <c r="M33" s="72">
        <v>859.5343058823531</v>
      </c>
      <c r="N33" s="73">
        <v>1375.2548894117651</v>
      </c>
    </row>
    <row r="34" spans="1:14" ht="18.75" customHeight="1">
      <c r="A34" s="7"/>
      <c r="B34" s="15"/>
      <c r="C34" s="50">
        <v>16</v>
      </c>
      <c r="D34" s="65" t="s">
        <v>56</v>
      </c>
      <c r="E34" s="42"/>
      <c r="F34" s="86">
        <v>1</v>
      </c>
      <c r="G34" s="43" t="s">
        <v>11</v>
      </c>
      <c r="H34" s="68">
        <f t="shared" si="0"/>
        <v>1719.0686117647056</v>
      </c>
      <c r="I34" s="49"/>
      <c r="J34" s="45"/>
      <c r="K34" s="8"/>
      <c r="L34" s="71" t="s">
        <v>56</v>
      </c>
      <c r="M34" s="72">
        <v>1074.417882352941</v>
      </c>
      <c r="N34" s="73">
        <v>1719.0686117647056</v>
      </c>
    </row>
    <row r="35" spans="1:14" ht="18.75" customHeight="1">
      <c r="A35" s="7"/>
      <c r="B35" s="15"/>
      <c r="C35" s="50">
        <v>17</v>
      </c>
      <c r="D35" s="65" t="s">
        <v>57</v>
      </c>
      <c r="E35" s="42"/>
      <c r="F35" s="86">
        <v>1</v>
      </c>
      <c r="G35" s="43" t="s">
        <v>11</v>
      </c>
      <c r="H35" s="68">
        <f t="shared" si="0"/>
        <v>2250.417091764706</v>
      </c>
      <c r="I35" s="49"/>
      <c r="J35" s="45"/>
      <c r="K35" s="8"/>
      <c r="L35" s="71" t="s">
        <v>57</v>
      </c>
      <c r="M35" s="72">
        <v>1406.5106823529413</v>
      </c>
      <c r="N35" s="73">
        <v>2250.417091764706</v>
      </c>
    </row>
    <row r="36" spans="1:14" ht="18.75" customHeight="1">
      <c r="A36" s="7"/>
      <c r="B36" s="15"/>
      <c r="C36" s="50">
        <v>18</v>
      </c>
      <c r="D36" s="65" t="s">
        <v>58</v>
      </c>
      <c r="E36" s="42"/>
      <c r="F36" s="86">
        <v>1</v>
      </c>
      <c r="G36" s="43" t="s">
        <v>11</v>
      </c>
      <c r="H36" s="68">
        <f t="shared" si="0"/>
        <v>1719.0686117647056</v>
      </c>
      <c r="I36" s="49"/>
      <c r="J36" s="45"/>
      <c r="K36" s="8"/>
      <c r="L36" s="71" t="s">
        <v>58</v>
      </c>
      <c r="M36" s="72">
        <v>1074.417882352941</v>
      </c>
      <c r="N36" s="73">
        <v>1719.0686117647056</v>
      </c>
    </row>
    <row r="37" spans="1:14" ht="18.75" customHeight="1">
      <c r="A37" s="7"/>
      <c r="B37" s="15"/>
      <c r="C37" s="50">
        <v>19</v>
      </c>
      <c r="D37" s="65" t="s">
        <v>59</v>
      </c>
      <c r="E37" s="42"/>
      <c r="F37" s="86">
        <v>1</v>
      </c>
      <c r="G37" s="43" t="s">
        <v>11</v>
      </c>
      <c r="H37" s="68">
        <f t="shared" si="0"/>
        <v>1719.0686117647056</v>
      </c>
      <c r="I37" s="49"/>
      <c r="J37" s="45"/>
      <c r="K37" s="8"/>
      <c r="L37" s="71" t="s">
        <v>59</v>
      </c>
      <c r="M37" s="72">
        <v>1074.417882352941</v>
      </c>
      <c r="N37" s="73">
        <v>1719.0686117647056</v>
      </c>
    </row>
    <row r="38" spans="1:14" ht="18.75" customHeight="1">
      <c r="A38" s="7"/>
      <c r="B38" s="15"/>
      <c r="C38" s="50">
        <v>20</v>
      </c>
      <c r="D38" s="65" t="s">
        <v>60</v>
      </c>
      <c r="E38" s="42"/>
      <c r="F38" s="86">
        <v>1</v>
      </c>
      <c r="G38" s="43" t="s">
        <v>11</v>
      </c>
      <c r="H38" s="68">
        <f t="shared" si="0"/>
        <v>2250.417091764706</v>
      </c>
      <c r="I38" s="49"/>
      <c r="J38" s="45"/>
      <c r="K38" s="8"/>
      <c r="L38" s="71" t="s">
        <v>60</v>
      </c>
      <c r="M38" s="72">
        <v>1406.5106823529413</v>
      </c>
      <c r="N38" s="73">
        <v>2250.417091764706</v>
      </c>
    </row>
    <row r="39" spans="1:14" ht="18.75" customHeight="1">
      <c r="A39" s="7"/>
      <c r="B39" s="15"/>
      <c r="C39" s="50">
        <v>21</v>
      </c>
      <c r="D39" s="65" t="s">
        <v>61</v>
      </c>
      <c r="E39" s="42"/>
      <c r="F39" s="86">
        <v>1</v>
      </c>
      <c r="G39" s="43" t="s">
        <v>11</v>
      </c>
      <c r="H39" s="68">
        <f t="shared" si="0"/>
        <v>2906.788743529412</v>
      </c>
      <c r="I39" s="49"/>
      <c r="J39" s="45"/>
      <c r="K39" s="8"/>
      <c r="L39" s="71" t="s">
        <v>61</v>
      </c>
      <c r="M39" s="72">
        <v>1816.7429647058823</v>
      </c>
      <c r="N39" s="73">
        <v>2906.788743529412</v>
      </c>
    </row>
    <row r="40" spans="1:14" ht="18.75" customHeight="1">
      <c r="A40" s="7"/>
      <c r="B40" s="15"/>
      <c r="C40" s="50">
        <v>22</v>
      </c>
      <c r="D40" s="65" t="s">
        <v>62</v>
      </c>
      <c r="E40" s="42"/>
      <c r="F40" s="86">
        <v>1</v>
      </c>
      <c r="G40" s="43" t="s">
        <v>11</v>
      </c>
      <c r="H40" s="68">
        <f t="shared" si="0"/>
        <v>2250.417091764706</v>
      </c>
      <c r="I40" s="49"/>
      <c r="J40" s="45"/>
      <c r="K40" s="8"/>
      <c r="L40" s="71" t="s">
        <v>62</v>
      </c>
      <c r="M40" s="72">
        <v>1406.5106823529413</v>
      </c>
      <c r="N40" s="73">
        <v>2250.417091764706</v>
      </c>
    </row>
    <row r="41" spans="1:14" ht="18.75" customHeight="1">
      <c r="A41" s="7"/>
      <c r="B41" s="15"/>
      <c r="C41" s="50">
        <v>23</v>
      </c>
      <c r="D41" s="65" t="s">
        <v>63</v>
      </c>
      <c r="E41" s="42"/>
      <c r="F41" s="86">
        <v>1</v>
      </c>
      <c r="G41" s="43" t="s">
        <v>11</v>
      </c>
      <c r="H41" s="68">
        <f t="shared" si="0"/>
        <v>2250.417091764706</v>
      </c>
      <c r="I41" s="49"/>
      <c r="J41" s="45"/>
      <c r="K41" s="8"/>
      <c r="L41" s="71" t="s">
        <v>63</v>
      </c>
      <c r="M41" s="72">
        <v>1406.5106823529413</v>
      </c>
      <c r="N41" s="73">
        <v>2250.417091764706</v>
      </c>
    </row>
    <row r="42" spans="1:14" ht="18.75" customHeight="1">
      <c r="A42" s="7"/>
      <c r="B42" s="15"/>
      <c r="C42" s="50">
        <v>24</v>
      </c>
      <c r="D42" s="65" t="s">
        <v>64</v>
      </c>
      <c r="E42" s="42"/>
      <c r="F42" s="86">
        <v>1</v>
      </c>
      <c r="G42" s="43" t="s">
        <v>11</v>
      </c>
      <c r="H42" s="68">
        <f t="shared" si="0"/>
        <v>2906.788743529412</v>
      </c>
      <c r="I42" s="49"/>
      <c r="J42" s="45"/>
      <c r="K42" s="8"/>
      <c r="L42" s="71" t="s">
        <v>64</v>
      </c>
      <c r="M42" s="72">
        <v>1816.7429647058823</v>
      </c>
      <c r="N42" s="73">
        <v>2906.788743529412</v>
      </c>
    </row>
    <row r="43" spans="1:14" ht="18.75" customHeight="1">
      <c r="A43" s="7"/>
      <c r="B43" s="15"/>
      <c r="C43" s="50">
        <v>25</v>
      </c>
      <c r="D43" s="65" t="s">
        <v>65</v>
      </c>
      <c r="E43" s="42"/>
      <c r="F43" s="86">
        <v>1</v>
      </c>
      <c r="G43" s="43" t="s">
        <v>11</v>
      </c>
      <c r="H43" s="68">
        <f t="shared" si="0"/>
        <v>2906.788743529412</v>
      </c>
      <c r="I43" s="49"/>
      <c r="J43" s="45"/>
      <c r="K43" s="8"/>
      <c r="L43" s="71" t="s">
        <v>65</v>
      </c>
      <c r="M43" s="72">
        <v>1816.7429647058823</v>
      </c>
      <c r="N43" s="73">
        <v>2906.788743529412</v>
      </c>
    </row>
    <row r="44" spans="1:14" ht="18.75" customHeight="1">
      <c r="A44" s="7"/>
      <c r="B44" s="15"/>
      <c r="C44" s="50">
        <v>26</v>
      </c>
      <c r="D44" s="65" t="s">
        <v>66</v>
      </c>
      <c r="E44" s="42"/>
      <c r="F44" s="86">
        <v>1</v>
      </c>
      <c r="G44" s="43" t="s">
        <v>11</v>
      </c>
      <c r="H44" s="68">
        <f t="shared" si="0"/>
        <v>2906.788743529412</v>
      </c>
      <c r="I44" s="49"/>
      <c r="J44" s="45"/>
      <c r="K44" s="8"/>
      <c r="L44" s="71" t="s">
        <v>66</v>
      </c>
      <c r="M44" s="72">
        <v>1816.7429647058823</v>
      </c>
      <c r="N44" s="73">
        <v>2906.788743529412</v>
      </c>
    </row>
    <row r="45" spans="1:14" ht="18.75" customHeight="1">
      <c r="A45" s="7"/>
      <c r="B45" s="15"/>
      <c r="C45" s="50">
        <v>27</v>
      </c>
      <c r="D45" s="65" t="s">
        <v>67</v>
      </c>
      <c r="E45" s="42"/>
      <c r="F45" s="86">
        <v>1</v>
      </c>
      <c r="G45" s="43" t="s">
        <v>11</v>
      </c>
      <c r="H45" s="68">
        <f t="shared" si="0"/>
        <v>4438.322597647059</v>
      </c>
      <c r="I45" s="49"/>
      <c r="J45" s="45"/>
      <c r="K45" s="8"/>
      <c r="L45" s="71" t="s">
        <v>67</v>
      </c>
      <c r="M45" s="72">
        <v>2773.951623529412</v>
      </c>
      <c r="N45" s="73">
        <v>4438.322597647059</v>
      </c>
    </row>
    <row r="46" spans="1:14" ht="18.75" customHeight="1">
      <c r="A46" s="7"/>
      <c r="B46" s="15"/>
      <c r="C46" s="50">
        <v>28</v>
      </c>
      <c r="D46" s="65" t="s">
        <v>68</v>
      </c>
      <c r="E46" s="42"/>
      <c r="F46" s="86">
        <v>1</v>
      </c>
      <c r="G46" s="43" t="s">
        <v>11</v>
      </c>
      <c r="H46" s="68">
        <f t="shared" si="0"/>
        <v>5313.4848</v>
      </c>
      <c r="I46" s="49"/>
      <c r="J46" s="45"/>
      <c r="K46" s="8"/>
      <c r="L46" s="71" t="s">
        <v>68</v>
      </c>
      <c r="M46" s="72">
        <v>3320.928</v>
      </c>
      <c r="N46" s="73">
        <v>5313.4848</v>
      </c>
    </row>
    <row r="47" spans="1:14" ht="18.75" customHeight="1">
      <c r="A47" s="7"/>
      <c r="B47" s="15"/>
      <c r="C47" s="50">
        <v>29</v>
      </c>
      <c r="D47" s="65" t="s">
        <v>69</v>
      </c>
      <c r="E47" s="42"/>
      <c r="F47" s="86">
        <v>1</v>
      </c>
      <c r="G47" s="43" t="s">
        <v>11</v>
      </c>
      <c r="H47" s="68">
        <f t="shared" si="0"/>
        <v>5313.4848</v>
      </c>
      <c r="I47" s="49"/>
      <c r="J47" s="45"/>
      <c r="K47" s="8"/>
      <c r="L47" s="71" t="s">
        <v>69</v>
      </c>
      <c r="M47" s="72">
        <v>3320.928</v>
      </c>
      <c r="N47" s="73">
        <v>5313.4848</v>
      </c>
    </row>
    <row r="48" spans="1:14" ht="18.75" customHeight="1">
      <c r="A48" s="7"/>
      <c r="B48" s="15"/>
      <c r="C48" s="50">
        <v>30</v>
      </c>
      <c r="D48" s="65" t="s">
        <v>70</v>
      </c>
      <c r="E48" s="42"/>
      <c r="F48" s="86">
        <v>1</v>
      </c>
      <c r="G48" s="43" t="s">
        <v>11</v>
      </c>
      <c r="H48" s="68">
        <f t="shared" si="0"/>
        <v>5313.4848</v>
      </c>
      <c r="I48" s="49"/>
      <c r="J48" s="45"/>
      <c r="K48" s="8"/>
      <c r="L48" s="71" t="s">
        <v>70</v>
      </c>
      <c r="M48" s="72">
        <v>3320.928</v>
      </c>
      <c r="N48" s="73">
        <v>5313.4848</v>
      </c>
    </row>
    <row r="49" spans="1:14" ht="18.75" customHeight="1">
      <c r="A49" s="7"/>
      <c r="B49" s="15"/>
      <c r="C49" s="50">
        <v>31</v>
      </c>
      <c r="D49" s="65" t="s">
        <v>71</v>
      </c>
      <c r="E49" s="42"/>
      <c r="F49" s="86">
        <v>1</v>
      </c>
      <c r="G49" s="43" t="s">
        <v>11</v>
      </c>
      <c r="H49" s="68">
        <f t="shared" si="0"/>
        <v>843.9064094117648</v>
      </c>
      <c r="I49" s="49"/>
      <c r="J49" s="45"/>
      <c r="K49" s="8"/>
      <c r="L49" s="74" t="s">
        <v>71</v>
      </c>
      <c r="M49" s="72">
        <v>527.441505882353</v>
      </c>
      <c r="N49" s="73">
        <v>843.9064094117648</v>
      </c>
    </row>
    <row r="50" spans="1:14" ht="18.75" customHeight="1">
      <c r="A50" s="7"/>
      <c r="B50" s="15"/>
      <c r="C50" s="50">
        <v>32</v>
      </c>
      <c r="D50" s="65" t="s">
        <v>72</v>
      </c>
      <c r="E50" s="42"/>
      <c r="F50" s="86">
        <v>1</v>
      </c>
      <c r="G50" s="43" t="s">
        <v>11</v>
      </c>
      <c r="H50" s="68">
        <f t="shared" si="0"/>
        <v>1000.1853741176469</v>
      </c>
      <c r="I50" s="49"/>
      <c r="J50" s="45"/>
      <c r="K50" s="8"/>
      <c r="L50" s="74" t="s">
        <v>72</v>
      </c>
      <c r="M50" s="72">
        <v>625.1158588235293</v>
      </c>
      <c r="N50" s="73">
        <v>1000.1853741176469</v>
      </c>
    </row>
    <row r="51" spans="1:14" ht="18.75" customHeight="1">
      <c r="A51" s="7"/>
      <c r="B51" s="15"/>
      <c r="C51" s="50">
        <v>33</v>
      </c>
      <c r="D51" s="65" t="s">
        <v>73</v>
      </c>
      <c r="E51" s="42"/>
      <c r="F51" s="86">
        <v>1</v>
      </c>
      <c r="G51" s="43" t="s">
        <v>11</v>
      </c>
      <c r="H51" s="68">
        <f t="shared" si="0"/>
        <v>1375.2548894117651</v>
      </c>
      <c r="I51" s="49"/>
      <c r="J51" s="45"/>
      <c r="K51" s="8"/>
      <c r="L51" s="74" t="s">
        <v>73</v>
      </c>
      <c r="M51" s="72">
        <v>859.5343058823531</v>
      </c>
      <c r="N51" s="73">
        <v>1375.2548894117651</v>
      </c>
    </row>
    <row r="52" spans="1:14" ht="18.75" customHeight="1">
      <c r="A52" s="7"/>
      <c r="B52" s="15"/>
      <c r="C52" s="50">
        <v>34</v>
      </c>
      <c r="D52" s="65" t="s">
        <v>74</v>
      </c>
      <c r="E52" s="42"/>
      <c r="F52" s="86">
        <v>1</v>
      </c>
      <c r="G52" s="43" t="s">
        <v>11</v>
      </c>
      <c r="H52" s="68">
        <f t="shared" si="0"/>
        <v>1719.0686117647056</v>
      </c>
      <c r="I52" s="49"/>
      <c r="J52" s="45"/>
      <c r="K52" s="8"/>
      <c r="L52" s="74" t="s">
        <v>74</v>
      </c>
      <c r="M52" s="72">
        <v>1074.417882352941</v>
      </c>
      <c r="N52" s="73">
        <v>1719.0686117647056</v>
      </c>
    </row>
    <row r="53" spans="1:14" ht="18.75" customHeight="1">
      <c r="A53" s="7"/>
      <c r="B53" s="15"/>
      <c r="C53" s="50">
        <v>35</v>
      </c>
      <c r="D53" s="65" t="s">
        <v>75</v>
      </c>
      <c r="E53" s="42"/>
      <c r="F53" s="86">
        <v>1</v>
      </c>
      <c r="G53" s="43" t="s">
        <v>11</v>
      </c>
      <c r="H53" s="68">
        <f t="shared" si="0"/>
        <v>1000.1853741176469</v>
      </c>
      <c r="I53" s="49"/>
      <c r="J53" s="45"/>
      <c r="K53" s="8"/>
      <c r="L53" s="74" t="s">
        <v>75</v>
      </c>
      <c r="M53" s="72">
        <v>625.1158588235293</v>
      </c>
      <c r="N53" s="73">
        <v>1000.1853741176469</v>
      </c>
    </row>
    <row r="54" spans="1:14" ht="18.75" customHeight="1">
      <c r="A54" s="7"/>
      <c r="B54" s="15"/>
      <c r="C54" s="50">
        <v>36</v>
      </c>
      <c r="D54" s="65" t="s">
        <v>76</v>
      </c>
      <c r="E54" s="42"/>
      <c r="F54" s="86">
        <v>1</v>
      </c>
      <c r="G54" s="43" t="s">
        <v>11</v>
      </c>
      <c r="H54" s="68">
        <f t="shared" si="0"/>
        <v>1375.2548894117651</v>
      </c>
      <c r="I54" s="49"/>
      <c r="J54" s="45"/>
      <c r="K54" s="8"/>
      <c r="L54" s="74" t="s">
        <v>76</v>
      </c>
      <c r="M54" s="72">
        <v>859.5343058823531</v>
      </c>
      <c r="N54" s="73">
        <v>1375.2548894117651</v>
      </c>
    </row>
    <row r="55" spans="1:14" ht="18.75" customHeight="1">
      <c r="A55" s="7"/>
      <c r="B55" s="15"/>
      <c r="C55" s="50">
        <v>37</v>
      </c>
      <c r="D55" s="65" t="s">
        <v>77</v>
      </c>
      <c r="E55" s="42"/>
      <c r="F55" s="86">
        <v>1</v>
      </c>
      <c r="G55" s="43" t="s">
        <v>11</v>
      </c>
      <c r="H55" s="68">
        <f t="shared" si="0"/>
        <v>1719.0686117647056</v>
      </c>
      <c r="I55" s="49"/>
      <c r="J55" s="45"/>
      <c r="K55" s="8"/>
      <c r="L55" s="74" t="s">
        <v>77</v>
      </c>
      <c r="M55" s="72">
        <v>1074.417882352941</v>
      </c>
      <c r="N55" s="73">
        <v>1719.0686117647056</v>
      </c>
    </row>
    <row r="56" spans="1:14" ht="18.75" customHeight="1">
      <c r="A56" s="7"/>
      <c r="B56" s="15"/>
      <c r="C56" s="50">
        <v>38</v>
      </c>
      <c r="D56" s="65" t="s">
        <v>78</v>
      </c>
      <c r="E56" s="42"/>
      <c r="F56" s="86">
        <v>1</v>
      </c>
      <c r="G56" s="43" t="s">
        <v>11</v>
      </c>
      <c r="H56" s="68">
        <f t="shared" si="0"/>
        <v>1375.2548894117651</v>
      </c>
      <c r="I56" s="49"/>
      <c r="J56" s="45"/>
      <c r="K56" s="8"/>
      <c r="L56" s="74" t="s">
        <v>78</v>
      </c>
      <c r="M56" s="72">
        <v>859.5343058823531</v>
      </c>
      <c r="N56" s="73">
        <v>1375.2548894117651</v>
      </c>
    </row>
    <row r="57" spans="1:14" ht="18.75" customHeight="1">
      <c r="A57" s="7"/>
      <c r="B57" s="15"/>
      <c r="C57" s="50">
        <v>39</v>
      </c>
      <c r="D57" s="65" t="s">
        <v>79</v>
      </c>
      <c r="E57" s="42"/>
      <c r="F57" s="86">
        <v>1</v>
      </c>
      <c r="G57" s="43" t="s">
        <v>11</v>
      </c>
      <c r="H57" s="68">
        <f t="shared" si="0"/>
        <v>1719.0686117647056</v>
      </c>
      <c r="I57" s="49"/>
      <c r="J57" s="45"/>
      <c r="K57" s="8"/>
      <c r="L57" s="74" t="s">
        <v>79</v>
      </c>
      <c r="M57" s="72">
        <v>1074.417882352941</v>
      </c>
      <c r="N57" s="73">
        <v>1719.0686117647056</v>
      </c>
    </row>
    <row r="58" spans="1:14" ht="18.75" customHeight="1">
      <c r="A58" s="7"/>
      <c r="B58" s="15"/>
      <c r="C58" s="50">
        <v>40</v>
      </c>
      <c r="D58" s="65" t="s">
        <v>80</v>
      </c>
      <c r="E58" s="42"/>
      <c r="F58" s="86">
        <v>1</v>
      </c>
      <c r="G58" s="43" t="s">
        <v>11</v>
      </c>
      <c r="H58" s="68">
        <f t="shared" si="0"/>
        <v>2906.788743529412</v>
      </c>
      <c r="I58" s="49"/>
      <c r="J58" s="45"/>
      <c r="K58" s="8"/>
      <c r="L58" s="74" t="s">
        <v>80</v>
      </c>
      <c r="M58" s="72">
        <v>1816.7429647058823</v>
      </c>
      <c r="N58" s="73">
        <v>2906.788743529412</v>
      </c>
    </row>
    <row r="59" spans="1:14" ht="18.75" customHeight="1">
      <c r="A59" s="7"/>
      <c r="B59" s="15"/>
      <c r="C59" s="50">
        <v>41</v>
      </c>
      <c r="D59" s="65" t="s">
        <v>81</v>
      </c>
      <c r="E59" s="42"/>
      <c r="F59" s="86">
        <v>1</v>
      </c>
      <c r="G59" s="43" t="s">
        <v>11</v>
      </c>
      <c r="H59" s="68">
        <f t="shared" si="0"/>
        <v>1719.0686117647056</v>
      </c>
      <c r="I59" s="49"/>
      <c r="J59" s="45"/>
      <c r="K59" s="8"/>
      <c r="L59" s="74" t="s">
        <v>81</v>
      </c>
      <c r="M59" s="72">
        <v>1074.417882352941</v>
      </c>
      <c r="N59" s="73">
        <v>1719.0686117647056</v>
      </c>
    </row>
    <row r="60" spans="1:14" ht="18.75" customHeight="1">
      <c r="A60" s="7"/>
      <c r="B60" s="15"/>
      <c r="C60" s="50">
        <v>42</v>
      </c>
      <c r="D60" s="65" t="s">
        <v>82</v>
      </c>
      <c r="E60" s="42"/>
      <c r="F60" s="86">
        <v>1</v>
      </c>
      <c r="G60" s="43" t="s">
        <v>11</v>
      </c>
      <c r="H60" s="68">
        <f t="shared" si="0"/>
        <v>2906.788743529412</v>
      </c>
      <c r="I60" s="49"/>
      <c r="J60" s="45"/>
      <c r="K60" s="8"/>
      <c r="L60" s="74" t="s">
        <v>82</v>
      </c>
      <c r="M60" s="72">
        <v>1816.7429647058823</v>
      </c>
      <c r="N60" s="73">
        <v>2906.788743529412</v>
      </c>
    </row>
    <row r="61" spans="1:14" ht="18.75" customHeight="1">
      <c r="A61" s="7"/>
      <c r="B61" s="15"/>
      <c r="C61" s="50">
        <v>43</v>
      </c>
      <c r="D61" s="65" t="s">
        <v>82</v>
      </c>
      <c r="E61" s="42"/>
      <c r="F61" s="86">
        <v>1</v>
      </c>
      <c r="G61" s="43" t="s">
        <v>11</v>
      </c>
      <c r="H61" s="68">
        <f t="shared" si="0"/>
        <v>2906.788743529412</v>
      </c>
      <c r="I61" s="49"/>
      <c r="J61" s="45"/>
      <c r="K61" s="8"/>
      <c r="L61" s="74" t="s">
        <v>82</v>
      </c>
      <c r="M61" s="72">
        <v>1816.7429647058823</v>
      </c>
      <c r="N61" s="73">
        <v>2906.788743529412</v>
      </c>
    </row>
    <row r="62" spans="1:14" ht="18.75" customHeight="1">
      <c r="A62" s="7"/>
      <c r="B62" s="15"/>
      <c r="C62" s="50">
        <v>44</v>
      </c>
      <c r="D62" s="65" t="s">
        <v>83</v>
      </c>
      <c r="E62" s="65"/>
      <c r="F62" s="86">
        <v>1</v>
      </c>
      <c r="G62" s="43" t="s">
        <v>11</v>
      </c>
      <c r="H62" s="68">
        <f t="shared" si="0"/>
        <v>5313.4848</v>
      </c>
      <c r="I62" s="49"/>
      <c r="J62" s="45"/>
      <c r="K62" s="8"/>
      <c r="L62" s="74" t="s">
        <v>83</v>
      </c>
      <c r="M62" s="72">
        <v>3320.928</v>
      </c>
      <c r="N62" s="73">
        <v>5313.4848</v>
      </c>
    </row>
    <row r="63" spans="1:14" ht="18.75" customHeight="1">
      <c r="A63" s="7"/>
      <c r="B63" s="15"/>
      <c r="C63" s="50">
        <v>45</v>
      </c>
      <c r="D63" s="65" t="s">
        <v>84</v>
      </c>
      <c r="E63" s="82"/>
      <c r="F63" s="86">
        <v>1</v>
      </c>
      <c r="G63" s="43" t="s">
        <v>11</v>
      </c>
      <c r="H63" s="68">
        <f t="shared" si="0"/>
        <v>2906.788743529412</v>
      </c>
      <c r="I63" s="49"/>
      <c r="J63" s="45"/>
      <c r="K63" s="8"/>
      <c r="L63" s="74" t="s">
        <v>84</v>
      </c>
      <c r="M63" s="72">
        <v>1816.7429647058823</v>
      </c>
      <c r="N63" s="73">
        <v>2906.788743529412</v>
      </c>
    </row>
    <row r="64" spans="1:14" ht="18.75" customHeight="1">
      <c r="A64" s="7"/>
      <c r="B64" s="15"/>
      <c r="C64" s="50">
        <v>46</v>
      </c>
      <c r="D64" s="65" t="s">
        <v>85</v>
      </c>
      <c r="E64" s="82"/>
      <c r="F64" s="86">
        <v>1</v>
      </c>
      <c r="G64" s="43" t="s">
        <v>11</v>
      </c>
      <c r="H64" s="68">
        <f t="shared" si="0"/>
        <v>5313.4848</v>
      </c>
      <c r="I64" s="49"/>
      <c r="J64" s="45"/>
      <c r="K64" s="8"/>
      <c r="L64" s="74" t="s">
        <v>85</v>
      </c>
      <c r="M64" s="72">
        <v>3320.928</v>
      </c>
      <c r="N64" s="73">
        <v>5313.4848</v>
      </c>
    </row>
    <row r="65" spans="1:14" ht="18.75" customHeight="1">
      <c r="A65" s="7"/>
      <c r="B65" s="15"/>
      <c r="C65" s="50">
        <v>47</v>
      </c>
      <c r="D65" s="65" t="s">
        <v>86</v>
      </c>
      <c r="E65" s="82"/>
      <c r="F65" s="86">
        <v>1</v>
      </c>
      <c r="G65" s="43" t="s">
        <v>11</v>
      </c>
      <c r="H65" s="68">
        <f t="shared" si="0"/>
        <v>562.6042729411765</v>
      </c>
      <c r="I65" s="49"/>
      <c r="J65" s="45"/>
      <c r="K65" s="8"/>
      <c r="L65" s="75" t="s">
        <v>86</v>
      </c>
      <c r="M65" s="72">
        <v>351.62767058823533</v>
      </c>
      <c r="N65" s="73">
        <v>562.6042729411765</v>
      </c>
    </row>
    <row r="66" spans="1:14" ht="18.75" customHeight="1">
      <c r="A66" s="7"/>
      <c r="B66" s="15"/>
      <c r="C66" s="50">
        <v>48</v>
      </c>
      <c r="D66" s="65" t="s">
        <v>87</v>
      </c>
      <c r="E66" s="82"/>
      <c r="F66" s="86">
        <v>1</v>
      </c>
      <c r="G66" s="43" t="s">
        <v>11</v>
      </c>
      <c r="H66" s="68">
        <f t="shared" si="0"/>
        <v>562.6042729411765</v>
      </c>
      <c r="I66" s="49"/>
      <c r="J66" s="45"/>
      <c r="K66" s="8"/>
      <c r="L66" s="75" t="s">
        <v>87</v>
      </c>
      <c r="M66" s="72">
        <v>351.62767058823533</v>
      </c>
      <c r="N66" s="73">
        <v>562.6042729411765</v>
      </c>
    </row>
    <row r="67" spans="1:14" ht="18.75" customHeight="1">
      <c r="A67" s="7"/>
      <c r="B67" s="15"/>
      <c r="C67" s="50">
        <v>49</v>
      </c>
      <c r="D67" s="65" t="s">
        <v>88</v>
      </c>
      <c r="E67" s="82"/>
      <c r="F67" s="86">
        <v>1</v>
      </c>
      <c r="G67" s="43" t="s">
        <v>11</v>
      </c>
      <c r="H67" s="68">
        <f t="shared" si="0"/>
        <v>718.8832376470588</v>
      </c>
      <c r="I67" s="49"/>
      <c r="J67" s="45"/>
      <c r="K67" s="8"/>
      <c r="L67" s="75" t="s">
        <v>88</v>
      </c>
      <c r="M67" s="72">
        <v>449.3020235294117</v>
      </c>
      <c r="N67" s="73">
        <v>718.8832376470588</v>
      </c>
    </row>
    <row r="68" spans="1:14" ht="18.75" customHeight="1" thickBot="1">
      <c r="A68" s="7"/>
      <c r="B68" s="15"/>
      <c r="C68" s="64">
        <v>50</v>
      </c>
      <c r="D68" s="78" t="s">
        <v>89</v>
      </c>
      <c r="E68" s="83"/>
      <c r="F68" s="87">
        <v>1</v>
      </c>
      <c r="G68" s="80" t="s">
        <v>11</v>
      </c>
      <c r="H68" s="69">
        <f t="shared" si="0"/>
        <v>1093.9527529411766</v>
      </c>
      <c r="I68" s="81"/>
      <c r="J68" s="46"/>
      <c r="K68" s="8"/>
      <c r="L68" s="75" t="s">
        <v>89</v>
      </c>
      <c r="M68" s="72">
        <v>683.7204705882353</v>
      </c>
      <c r="N68" s="73">
        <v>1093.9527529411766</v>
      </c>
    </row>
    <row r="69" spans="1:14" ht="16.5">
      <c r="A69" s="7"/>
      <c r="B69" s="15"/>
      <c r="C69" s="90"/>
      <c r="D69" s="91"/>
      <c r="E69" s="91"/>
      <c r="F69" s="5"/>
      <c r="G69" s="91"/>
      <c r="H69" s="91"/>
      <c r="I69" s="7"/>
      <c r="J69" s="14"/>
      <c r="K69" s="8"/>
      <c r="L69" s="75" t="s">
        <v>93</v>
      </c>
      <c r="M69" s="72">
        <v>449.3020235294117</v>
      </c>
      <c r="N69" s="73">
        <v>718.8832376470588</v>
      </c>
    </row>
    <row r="70" spans="1:14" ht="18.75">
      <c r="A70" s="7"/>
      <c r="B70" s="15"/>
      <c r="C70" s="4"/>
      <c r="D70" s="5" t="s">
        <v>8</v>
      </c>
      <c r="E70" s="5"/>
      <c r="F70" s="5"/>
      <c r="G70" s="5"/>
      <c r="H70" s="7"/>
      <c r="I70" s="13" t="s">
        <v>1</v>
      </c>
      <c r="J70" s="30">
        <f>SUM(J19:J68)</f>
        <v>0</v>
      </c>
      <c r="K70" s="8"/>
      <c r="L70" s="75" t="s">
        <v>94</v>
      </c>
      <c r="M70" s="72">
        <v>449.3020235294117</v>
      </c>
      <c r="N70" s="73">
        <v>718.8832376470588</v>
      </c>
    </row>
    <row r="71" spans="1:14" ht="16.5">
      <c r="A71" s="7"/>
      <c r="B71" s="15"/>
      <c r="C71" s="4"/>
      <c r="D71" s="61"/>
      <c r="E71" s="5"/>
      <c r="F71" s="5"/>
      <c r="G71" s="5"/>
      <c r="H71" s="5"/>
      <c r="I71" s="29"/>
      <c r="J71" s="30"/>
      <c r="K71" s="8"/>
      <c r="L71" s="75" t="s">
        <v>95</v>
      </c>
      <c r="M71" s="72">
        <v>449.3020235294117</v>
      </c>
      <c r="N71" s="73">
        <v>718.8832376470588</v>
      </c>
    </row>
    <row r="72" spans="1:14" ht="18.75">
      <c r="A72" s="7"/>
      <c r="B72" s="15"/>
      <c r="C72" s="92"/>
      <c r="D72" s="93"/>
      <c r="E72" s="93"/>
      <c r="F72" s="5"/>
      <c r="G72" s="91"/>
      <c r="H72" s="91"/>
      <c r="I72" s="13" t="s">
        <v>12</v>
      </c>
      <c r="J72" s="30">
        <f>+J70*19%</f>
        <v>0</v>
      </c>
      <c r="K72" s="8"/>
      <c r="L72" s="75" t="s">
        <v>96</v>
      </c>
      <c r="M72" s="72">
        <v>683.7204705882353</v>
      </c>
      <c r="N72" s="73">
        <v>1093.9527529411766</v>
      </c>
    </row>
    <row r="73" spans="1:14" ht="18">
      <c r="A73" s="7"/>
      <c r="B73" s="15"/>
      <c r="C73" s="4"/>
      <c r="D73" s="5"/>
      <c r="E73" s="5"/>
      <c r="F73" s="5"/>
      <c r="G73" s="5"/>
      <c r="H73" s="5"/>
      <c r="I73" s="12"/>
      <c r="J73" s="22"/>
      <c r="K73" s="8"/>
      <c r="L73" s="75" t="s">
        <v>97</v>
      </c>
      <c r="M73" s="72">
        <v>683.7204705882353</v>
      </c>
      <c r="N73" s="73">
        <v>1093.9527529411766</v>
      </c>
    </row>
    <row r="74" spans="1:14" ht="18.75">
      <c r="A74" s="7"/>
      <c r="B74" s="15"/>
      <c r="C74" s="90"/>
      <c r="D74" s="91"/>
      <c r="E74" s="91"/>
      <c r="F74" s="5"/>
      <c r="G74" s="91"/>
      <c r="H74" s="91"/>
      <c r="I74" s="13" t="s">
        <v>2</v>
      </c>
      <c r="J74" s="23">
        <f>SUM(J70:J73)</f>
        <v>0</v>
      </c>
      <c r="K74" s="8"/>
      <c r="L74" s="75" t="s">
        <v>98</v>
      </c>
      <c r="M74" s="72">
        <v>683.7204705882353</v>
      </c>
      <c r="N74" s="73">
        <v>1093.9527529411766</v>
      </c>
    </row>
    <row r="75" spans="1:14" ht="15" thickBot="1">
      <c r="A75" s="7"/>
      <c r="B75" s="15"/>
      <c r="C75" s="9"/>
      <c r="D75" s="10"/>
      <c r="E75" s="10"/>
      <c r="F75" s="10"/>
      <c r="G75" s="10"/>
      <c r="H75" s="10"/>
      <c r="I75" s="10"/>
      <c r="J75" s="11"/>
      <c r="K75" s="8"/>
      <c r="L75" s="75" t="s">
        <v>99</v>
      </c>
      <c r="M75" s="72">
        <v>683.7204705882353</v>
      </c>
      <c r="N75" s="73">
        <v>1093.9527529411766</v>
      </c>
    </row>
    <row r="76" spans="1:14" ht="14.25">
      <c r="A76" s="7"/>
      <c r="B76" s="15"/>
      <c r="C76" s="7"/>
      <c r="D76" s="7"/>
      <c r="E76" s="7"/>
      <c r="F76" s="7"/>
      <c r="G76" s="7"/>
      <c r="H76" s="7"/>
      <c r="I76" s="7"/>
      <c r="J76" s="7"/>
      <c r="K76" s="8"/>
      <c r="L76" s="75" t="s">
        <v>100</v>
      </c>
      <c r="M76" s="72">
        <v>1133.022494117647</v>
      </c>
      <c r="N76" s="73">
        <v>1812.8359905882353</v>
      </c>
    </row>
    <row r="77" spans="1:14" ht="15" thickBot="1">
      <c r="A77" s="7"/>
      <c r="B77" s="9"/>
      <c r="C77" s="10"/>
      <c r="D77" s="10"/>
      <c r="E77" s="10"/>
      <c r="F77" s="10"/>
      <c r="G77" s="10"/>
      <c r="H77" s="10"/>
      <c r="I77" s="10"/>
      <c r="J77" s="10"/>
      <c r="K77" s="11"/>
      <c r="L77" s="75" t="s">
        <v>101</v>
      </c>
      <c r="M77" s="72">
        <v>957.2086588235294</v>
      </c>
      <c r="N77" s="73">
        <v>1531.533854117647</v>
      </c>
    </row>
    <row r="78" spans="12:14" ht="14.25">
      <c r="L78" s="75" t="s">
        <v>102</v>
      </c>
      <c r="M78" s="72">
        <v>957.2086588235294</v>
      </c>
      <c r="N78" s="73">
        <v>1531.533854117647</v>
      </c>
    </row>
    <row r="79" spans="12:14" ht="14.25">
      <c r="L79" s="75" t="s">
        <v>103</v>
      </c>
      <c r="M79" s="72">
        <v>1133.022494117647</v>
      </c>
      <c r="N79" s="73">
        <v>1812.8359905882353</v>
      </c>
    </row>
    <row r="80" spans="12:14" ht="14.25">
      <c r="L80" s="75" t="s">
        <v>104</v>
      </c>
      <c r="M80" s="72">
        <v>1133.022494117647</v>
      </c>
      <c r="N80" s="73">
        <v>1812.8359905882353</v>
      </c>
    </row>
    <row r="81" spans="12:14" ht="14.25">
      <c r="L81" s="75" t="s">
        <v>105</v>
      </c>
      <c r="M81" s="72">
        <v>1133.022494117647</v>
      </c>
      <c r="N81" s="73">
        <v>1812.8359905882353</v>
      </c>
    </row>
    <row r="82" spans="12:14" ht="14.25">
      <c r="L82" s="75" t="s">
        <v>106</v>
      </c>
      <c r="M82" s="72">
        <v>1914.4173176470588</v>
      </c>
      <c r="N82" s="73">
        <v>3063.067708235294</v>
      </c>
    </row>
    <row r="83" spans="12:14" ht="14.25">
      <c r="L83" s="75" t="s">
        <v>107</v>
      </c>
      <c r="M83" s="72">
        <v>1914.4173176470588</v>
      </c>
      <c r="N83" s="73">
        <v>3063.067708235294</v>
      </c>
    </row>
    <row r="84" spans="12:14" ht="14.25">
      <c r="L84" s="75" t="s">
        <v>108</v>
      </c>
      <c r="M84" s="72">
        <v>1914.4173176470588</v>
      </c>
      <c r="N84" s="73">
        <v>3063.067708235294</v>
      </c>
    </row>
    <row r="85" spans="12:14" ht="14.25">
      <c r="L85" s="75" t="s">
        <v>109</v>
      </c>
      <c r="M85" s="72">
        <v>3457.6720941176472</v>
      </c>
      <c r="N85" s="73">
        <v>5532.275350588236</v>
      </c>
    </row>
    <row r="86" spans="12:14" ht="14.25">
      <c r="L86" s="75" t="s">
        <v>110</v>
      </c>
      <c r="M86" s="72">
        <v>820.4645647058823</v>
      </c>
      <c r="N86" s="73">
        <v>1312.7433035294116</v>
      </c>
    </row>
    <row r="87" spans="12:14" ht="14.25">
      <c r="L87" s="75" t="s">
        <v>111</v>
      </c>
      <c r="M87" s="72">
        <v>1113.4876235294118</v>
      </c>
      <c r="N87" s="73">
        <v>1781.580197647059</v>
      </c>
    </row>
    <row r="88" spans="12:14" ht="14.25">
      <c r="L88" s="75" t="s">
        <v>112</v>
      </c>
      <c r="M88" s="72">
        <v>1758.1383529411762</v>
      </c>
      <c r="N88" s="73">
        <v>2813.021364705882</v>
      </c>
    </row>
    <row r="89" spans="12:14" ht="14.25">
      <c r="L89" s="75" t="s">
        <v>113</v>
      </c>
      <c r="M89" s="72">
        <v>976.7435294117648</v>
      </c>
      <c r="N89" s="73">
        <v>1562.789647058824</v>
      </c>
    </row>
    <row r="90" spans="12:14" ht="14.25">
      <c r="L90" s="75" t="s">
        <v>114</v>
      </c>
      <c r="M90" s="72">
        <v>976.7435294117648</v>
      </c>
      <c r="N90" s="73">
        <v>1562.789647058824</v>
      </c>
    </row>
    <row r="91" spans="12:14" ht="14.25">
      <c r="L91" s="75" t="s">
        <v>115</v>
      </c>
      <c r="M91" s="72">
        <v>1113.4876235294118</v>
      </c>
      <c r="N91" s="73">
        <v>1781.580197647059</v>
      </c>
    </row>
    <row r="92" spans="12:14" ht="14.25">
      <c r="L92" s="75" t="s">
        <v>116</v>
      </c>
      <c r="M92" s="72">
        <v>1113.4876235294118</v>
      </c>
      <c r="N92" s="73">
        <v>1781.580197647059</v>
      </c>
    </row>
    <row r="93" spans="12:14" ht="14.25">
      <c r="L93" s="75" t="s">
        <v>117</v>
      </c>
      <c r="M93" s="72">
        <v>1113.4876235294118</v>
      </c>
      <c r="N93" s="73">
        <v>1781.580197647059</v>
      </c>
    </row>
    <row r="94" spans="12:14" ht="14.25">
      <c r="L94" s="75" t="s">
        <v>118</v>
      </c>
      <c r="M94" s="72">
        <v>1113.4876235294118</v>
      </c>
      <c r="N94" s="73">
        <v>1781.580197647059</v>
      </c>
    </row>
    <row r="95" spans="12:14" ht="14.25">
      <c r="L95" s="75" t="s">
        <v>119</v>
      </c>
      <c r="M95" s="72">
        <v>1758.1383529411762</v>
      </c>
      <c r="N95" s="73">
        <v>2813.021364705882</v>
      </c>
    </row>
    <row r="96" spans="12:14" ht="14.25">
      <c r="L96" s="75" t="s">
        <v>120</v>
      </c>
      <c r="M96" s="72">
        <v>1758.1383529411762</v>
      </c>
      <c r="N96" s="73">
        <v>2813.021364705882</v>
      </c>
    </row>
    <row r="97" spans="12:14" ht="14.25">
      <c r="L97" s="75" t="s">
        <v>121</v>
      </c>
      <c r="M97" s="72">
        <v>1758.1383529411762</v>
      </c>
      <c r="N97" s="73">
        <v>2813.021364705882</v>
      </c>
    </row>
    <row r="98" spans="12:14" ht="14.25">
      <c r="L98" s="75" t="s">
        <v>122</v>
      </c>
      <c r="M98" s="72">
        <v>1758.1383529411762</v>
      </c>
      <c r="N98" s="73">
        <v>2813.021364705882</v>
      </c>
    </row>
    <row r="99" spans="12:14" ht="14.25">
      <c r="L99" s="75" t="s">
        <v>123</v>
      </c>
      <c r="M99" s="72">
        <v>2734.8818823529414</v>
      </c>
      <c r="N99" s="73">
        <v>4375.811011764707</v>
      </c>
    </row>
    <row r="100" spans="12:14" ht="14.25">
      <c r="L100" s="75" t="s">
        <v>124</v>
      </c>
      <c r="M100" s="72">
        <v>2344.1844705882354</v>
      </c>
      <c r="N100" s="73">
        <v>3750.6951529411767</v>
      </c>
    </row>
    <row r="101" spans="12:14" ht="14.25">
      <c r="L101" s="75" t="s">
        <v>125</v>
      </c>
      <c r="M101" s="72">
        <v>2344.1844705882354</v>
      </c>
      <c r="N101" s="73">
        <v>3750.6951529411767</v>
      </c>
    </row>
    <row r="102" spans="12:14" ht="14.25">
      <c r="L102" s="75" t="s">
        <v>126</v>
      </c>
      <c r="M102" s="72">
        <v>2734.8818823529414</v>
      </c>
      <c r="N102" s="73">
        <v>4375.811011764707</v>
      </c>
    </row>
    <row r="103" spans="12:14" ht="14.25">
      <c r="L103" s="75" t="s">
        <v>127</v>
      </c>
      <c r="M103" s="72">
        <v>2734.8818823529414</v>
      </c>
      <c r="N103" s="73">
        <v>4375.811011764707</v>
      </c>
    </row>
    <row r="104" spans="12:14" ht="14.25">
      <c r="L104" s="75" t="s">
        <v>128</v>
      </c>
      <c r="M104" s="72">
        <v>3906.9741176470593</v>
      </c>
      <c r="N104" s="73">
        <v>6251.158588235296</v>
      </c>
    </row>
    <row r="105" spans="12:14" ht="14.25">
      <c r="L105" s="75" t="s">
        <v>129</v>
      </c>
      <c r="M105" s="72">
        <v>3906.9741176470593</v>
      </c>
      <c r="N105" s="73">
        <v>6251.158588235296</v>
      </c>
    </row>
    <row r="106" spans="12:14" ht="14.25">
      <c r="L106" s="75" t="s">
        <v>130</v>
      </c>
      <c r="M106" s="72">
        <v>3906.9741176470593</v>
      </c>
      <c r="N106" s="73">
        <v>6251.158588235296</v>
      </c>
    </row>
    <row r="107" spans="12:14" ht="14.25">
      <c r="L107" s="75" t="s">
        <v>131</v>
      </c>
      <c r="M107" s="72">
        <v>3906.9741176470593</v>
      </c>
      <c r="N107" s="73">
        <v>6251.158588235296</v>
      </c>
    </row>
    <row r="108" spans="12:14" ht="14.25">
      <c r="L108" s="75" t="s">
        <v>132</v>
      </c>
      <c r="M108" s="72">
        <v>371.16254117647054</v>
      </c>
      <c r="N108" s="73">
        <v>593.8600658823528</v>
      </c>
    </row>
    <row r="109" spans="12:14" ht="14.25">
      <c r="L109" s="75" t="s">
        <v>133</v>
      </c>
      <c r="M109" s="72">
        <v>410.2322823529411</v>
      </c>
      <c r="N109" s="73">
        <v>656.3716517647058</v>
      </c>
    </row>
    <row r="110" spans="12:14" ht="14.25">
      <c r="L110" s="75" t="s">
        <v>134</v>
      </c>
      <c r="M110" s="72">
        <v>449.3020235294117</v>
      </c>
      <c r="N110" s="73">
        <v>718.8832376470588</v>
      </c>
    </row>
    <row r="111" spans="12:14" ht="14.25">
      <c r="L111" s="75" t="s">
        <v>135</v>
      </c>
      <c r="M111" s="72">
        <v>683.7204705882353</v>
      </c>
      <c r="N111" s="73">
        <v>1093.9527529411766</v>
      </c>
    </row>
    <row r="112" spans="12:14" ht="14.25">
      <c r="L112" s="75" t="s">
        <v>136</v>
      </c>
      <c r="M112" s="72">
        <v>683.7204705882353</v>
      </c>
      <c r="N112" s="73">
        <v>1093.9527529411766</v>
      </c>
    </row>
    <row r="113" spans="12:14" ht="14.25">
      <c r="L113" s="75" t="s">
        <v>137</v>
      </c>
      <c r="M113" s="72">
        <v>937.6737882352941</v>
      </c>
      <c r="N113" s="73">
        <v>1500.2780611764706</v>
      </c>
    </row>
    <row r="114" spans="12:14" ht="14.25">
      <c r="L114" s="75" t="s">
        <v>138</v>
      </c>
      <c r="M114" s="72">
        <v>937.6737882352941</v>
      </c>
      <c r="N114" s="73">
        <v>1500.2780611764706</v>
      </c>
    </row>
    <row r="115" spans="12:14" ht="14.25">
      <c r="L115" s="75" t="s">
        <v>139</v>
      </c>
      <c r="M115" s="72">
        <v>1152.5573647058825</v>
      </c>
      <c r="N115" s="73">
        <v>1844.0917835294122</v>
      </c>
    </row>
    <row r="116" spans="12:14" ht="14.25">
      <c r="L116" s="75" t="s">
        <v>140</v>
      </c>
      <c r="M116" s="72">
        <v>1152.5573647058825</v>
      </c>
      <c r="N116" s="73">
        <v>1844.0917835294122</v>
      </c>
    </row>
    <row r="117" spans="12:14" ht="14.25">
      <c r="L117" s="75" t="s">
        <v>141</v>
      </c>
      <c r="M117" s="72">
        <v>1953.4870588235297</v>
      </c>
      <c r="N117" s="73">
        <v>3125.579294117648</v>
      </c>
    </row>
    <row r="118" spans="12:14" ht="14.25">
      <c r="L118" s="75" t="s">
        <v>142</v>
      </c>
      <c r="M118" s="72">
        <v>1953.4870588235297</v>
      </c>
      <c r="N118" s="73">
        <v>3125.579294117648</v>
      </c>
    </row>
    <row r="119" spans="12:14" ht="14.25">
      <c r="L119" s="75" t="s">
        <v>143</v>
      </c>
      <c r="M119" s="72">
        <v>293.0230588235294</v>
      </c>
      <c r="N119" s="73">
        <v>468.8368941176471</v>
      </c>
    </row>
    <row r="120" spans="12:14" ht="14.25">
      <c r="L120" s="75" t="s">
        <v>144</v>
      </c>
      <c r="M120" s="72">
        <v>332.0928</v>
      </c>
      <c r="N120" s="73">
        <v>531.34848</v>
      </c>
    </row>
    <row r="121" spans="12:14" ht="14.25">
      <c r="L121" s="75" t="s">
        <v>145</v>
      </c>
      <c r="M121" s="72">
        <v>410.2322823529411</v>
      </c>
      <c r="N121" s="73">
        <v>656.3716517647058</v>
      </c>
    </row>
    <row r="122" spans="12:14" ht="14.25">
      <c r="L122" s="75" t="s">
        <v>146</v>
      </c>
      <c r="M122" s="72">
        <v>527.441505882353</v>
      </c>
      <c r="N122" s="73">
        <v>843.9064094117648</v>
      </c>
    </row>
    <row r="123" spans="12:14" ht="14.25">
      <c r="L123" s="75" t="s">
        <v>147</v>
      </c>
      <c r="M123" s="72">
        <v>625.1158588235293</v>
      </c>
      <c r="N123" s="73">
        <v>1000.1853741176469</v>
      </c>
    </row>
    <row r="124" spans="12:14" ht="14.25">
      <c r="L124" s="75" t="s">
        <v>148</v>
      </c>
      <c r="M124" s="72">
        <v>742.3250823529411</v>
      </c>
      <c r="N124" s="73">
        <v>1187.7201317647057</v>
      </c>
    </row>
    <row r="125" spans="12:14" ht="14.25">
      <c r="L125" s="75" t="s">
        <v>149</v>
      </c>
      <c r="M125" s="72">
        <v>1133.022494117647</v>
      </c>
      <c r="N125" s="73">
        <v>1812.8359905882353</v>
      </c>
    </row>
    <row r="126" spans="12:14" ht="14.25">
      <c r="L126" s="71" t="s">
        <v>150</v>
      </c>
      <c r="M126" s="72">
        <v>234.41844705882352</v>
      </c>
      <c r="N126" s="73">
        <v>375.06951529411765</v>
      </c>
    </row>
    <row r="127" spans="12:14" ht="14.25">
      <c r="L127" s="71" t="s">
        <v>151</v>
      </c>
      <c r="M127" s="72">
        <v>273.48818823529416</v>
      </c>
      <c r="N127" s="73">
        <v>437.58110117647067</v>
      </c>
    </row>
    <row r="128" spans="12:14" ht="14.25">
      <c r="L128" s="71" t="s">
        <v>152</v>
      </c>
      <c r="M128" s="72">
        <v>429.76715294117656</v>
      </c>
      <c r="N128" s="73">
        <v>687.6274447058826</v>
      </c>
    </row>
    <row r="129" spans="12:14" ht="14.25">
      <c r="L129" s="71" t="s">
        <v>153</v>
      </c>
      <c r="M129" s="72">
        <v>507.9066352941177</v>
      </c>
      <c r="N129" s="73">
        <v>812.6506164705884</v>
      </c>
    </row>
    <row r="130" spans="12:14" ht="14.25">
      <c r="L130" s="71" t="s">
        <v>154</v>
      </c>
      <c r="M130" s="72">
        <v>742.3250823529411</v>
      </c>
      <c r="N130" s="73">
        <v>1187.7201317647057</v>
      </c>
    </row>
    <row r="131" spans="12:14" ht="14.25">
      <c r="L131" s="71" t="s">
        <v>155</v>
      </c>
      <c r="M131" s="72">
        <v>898.6040470588234</v>
      </c>
      <c r="N131" s="73">
        <v>1437.7664752941175</v>
      </c>
    </row>
    <row r="132" spans="12:14" ht="14.25">
      <c r="L132" s="75" t="s">
        <v>156</v>
      </c>
      <c r="M132" s="72">
        <v>351.62767058823533</v>
      </c>
      <c r="N132" s="73">
        <v>562.6042729411765</v>
      </c>
    </row>
    <row r="133" spans="12:14" ht="14.25">
      <c r="L133" s="75" t="s">
        <v>157</v>
      </c>
      <c r="M133" s="72">
        <v>429.76715294117656</v>
      </c>
      <c r="N133" s="73">
        <v>687.6274447058826</v>
      </c>
    </row>
    <row r="134" spans="12:14" ht="14.25">
      <c r="L134" s="75" t="s">
        <v>158</v>
      </c>
      <c r="M134" s="72">
        <v>625.1158588235293</v>
      </c>
      <c r="N134" s="73">
        <v>1000.1853741176469</v>
      </c>
    </row>
    <row r="135" spans="12:14" ht="14.25">
      <c r="L135" s="75" t="s">
        <v>159</v>
      </c>
      <c r="M135" s="72">
        <v>1093.9527529411766</v>
      </c>
      <c r="N135" s="73">
        <v>1750.3244047058827</v>
      </c>
    </row>
    <row r="136" spans="12:14" ht="14.25">
      <c r="L136" s="75" t="s">
        <v>160</v>
      </c>
      <c r="M136" s="72">
        <v>1855.812705882353</v>
      </c>
      <c r="N136" s="73">
        <v>2969.300329411765</v>
      </c>
    </row>
    <row r="137" spans="12:14" ht="14.25">
      <c r="L137" s="75" t="s">
        <v>161</v>
      </c>
      <c r="M137" s="72">
        <v>3281.858258823529</v>
      </c>
      <c r="N137" s="73">
        <v>5250.973214117646</v>
      </c>
    </row>
    <row r="138" spans="12:14" ht="14.25">
      <c r="L138" s="75" t="s">
        <v>162</v>
      </c>
      <c r="M138" s="72">
        <v>293.0230588235294</v>
      </c>
      <c r="N138" s="73">
        <v>468.8368941176471</v>
      </c>
    </row>
    <row r="139" spans="12:14" ht="14.25">
      <c r="L139" s="75" t="s">
        <v>163</v>
      </c>
      <c r="M139" s="72">
        <v>351.62767058823533</v>
      </c>
      <c r="N139" s="73">
        <v>562.6042729411765</v>
      </c>
    </row>
    <row r="140" spans="12:14" ht="14.25">
      <c r="L140" s="75" t="s">
        <v>164</v>
      </c>
      <c r="M140" s="72">
        <v>390.6974117647059</v>
      </c>
      <c r="N140" s="73">
        <v>625.1158588235295</v>
      </c>
    </row>
    <row r="141" spans="12:14" ht="14.25">
      <c r="L141" s="75" t="s">
        <v>165</v>
      </c>
      <c r="M141" s="72">
        <v>566.5112470588235</v>
      </c>
      <c r="N141" s="73">
        <v>906.4179952941176</v>
      </c>
    </row>
    <row r="142" spans="12:14" ht="14.25">
      <c r="L142" s="75" t="s">
        <v>166</v>
      </c>
      <c r="M142" s="72">
        <v>703.2553411764707</v>
      </c>
      <c r="N142" s="73">
        <v>1125.208545882353</v>
      </c>
    </row>
    <row r="143" spans="12:14" ht="14.25">
      <c r="L143" s="75" t="s">
        <v>167</v>
      </c>
      <c r="M143" s="72">
        <v>722.790211764706</v>
      </c>
      <c r="N143" s="73">
        <v>1156.4643388235297</v>
      </c>
    </row>
    <row r="144" spans="12:14" ht="14.25">
      <c r="L144" s="75" t="s">
        <v>168</v>
      </c>
      <c r="M144" s="72">
        <v>1093.9527529411766</v>
      </c>
      <c r="N144" s="73">
        <v>1750.3244047058827</v>
      </c>
    </row>
    <row r="145" spans="12:14" ht="14.25">
      <c r="L145" s="75" t="s">
        <v>169</v>
      </c>
      <c r="M145" s="72">
        <v>781.3948235294118</v>
      </c>
      <c r="N145" s="73">
        <v>1250.231717647059</v>
      </c>
    </row>
    <row r="146" spans="12:14" ht="14.25">
      <c r="L146" s="75" t="s">
        <v>170</v>
      </c>
      <c r="M146" s="72">
        <v>1035.3481411764706</v>
      </c>
      <c r="N146" s="73">
        <v>1656.557025882353</v>
      </c>
    </row>
    <row r="147" spans="12:14" ht="14.25">
      <c r="L147" s="75" t="s">
        <v>171</v>
      </c>
      <c r="M147" s="72">
        <v>1640.9291294117645</v>
      </c>
      <c r="N147" s="73">
        <v>2625.486607058823</v>
      </c>
    </row>
    <row r="148" spans="12:14" ht="14.25">
      <c r="L148" s="75" t="s">
        <v>172</v>
      </c>
      <c r="M148" s="72">
        <v>2637.2075294117644</v>
      </c>
      <c r="N148" s="73">
        <v>4219.532047058823</v>
      </c>
    </row>
    <row r="149" spans="12:14" ht="14.25">
      <c r="L149" s="75" t="s">
        <v>173</v>
      </c>
      <c r="M149" s="72">
        <v>3867.9043764705893</v>
      </c>
      <c r="N149" s="73">
        <v>6188.647002352944</v>
      </c>
    </row>
    <row r="150" spans="12:14" ht="14.25">
      <c r="L150" s="75" t="s">
        <v>174</v>
      </c>
      <c r="M150" s="72">
        <v>5469.763764705883</v>
      </c>
      <c r="N150" s="73">
        <v>8751.622023529413</v>
      </c>
    </row>
    <row r="151" spans="12:14" ht="14.25">
      <c r="L151" s="75" t="s">
        <v>175</v>
      </c>
      <c r="M151" s="72">
        <v>1172.0922352941177</v>
      </c>
      <c r="N151" s="73">
        <v>1875.3475764705884</v>
      </c>
    </row>
    <row r="152" spans="12:14" ht="14.25">
      <c r="L152" s="75" t="s">
        <v>176</v>
      </c>
      <c r="M152" s="72">
        <v>1679.9988705882351</v>
      </c>
      <c r="N152" s="73">
        <v>2687.9981929411765</v>
      </c>
    </row>
    <row r="153" spans="12:14" ht="14.25">
      <c r="L153" s="75" t="s">
        <v>177</v>
      </c>
      <c r="M153" s="72">
        <v>2344.1844705882354</v>
      </c>
      <c r="N153" s="73">
        <v>3750.6951529411767</v>
      </c>
    </row>
    <row r="154" spans="12:14" ht="14.25">
      <c r="L154" s="75" t="s">
        <v>178</v>
      </c>
      <c r="M154" s="72">
        <v>3594.4161882352937</v>
      </c>
      <c r="N154" s="73">
        <v>5751.06590117647</v>
      </c>
    </row>
    <row r="155" spans="12:14" ht="14.25">
      <c r="L155" s="75" t="s">
        <v>179</v>
      </c>
      <c r="M155" s="72">
        <v>5176.740705882353</v>
      </c>
      <c r="N155" s="73">
        <v>8282.785129411765</v>
      </c>
    </row>
    <row r="156" spans="12:14" ht="14.25">
      <c r="L156" s="75" t="s">
        <v>180</v>
      </c>
      <c r="M156" s="72">
        <v>7306.0416</v>
      </c>
      <c r="N156" s="73">
        <v>11689.66656</v>
      </c>
    </row>
    <row r="157" spans="12:14" ht="14.25">
      <c r="L157" s="75" t="s">
        <v>181</v>
      </c>
      <c r="M157" s="72">
        <v>390.6974117647059</v>
      </c>
      <c r="N157" s="73">
        <v>625.1158588235295</v>
      </c>
    </row>
    <row r="158" spans="12:14" ht="14.25">
      <c r="L158" s="75" t="s">
        <v>182</v>
      </c>
      <c r="M158" s="72">
        <v>449.3020235294117</v>
      </c>
      <c r="N158" s="73">
        <v>718.8832376470588</v>
      </c>
    </row>
    <row r="159" spans="12:14" ht="14.25">
      <c r="L159" s="75" t="s">
        <v>183</v>
      </c>
      <c r="M159" s="72">
        <v>390.6974117647059</v>
      </c>
      <c r="N159" s="73">
        <v>625.1158588235295</v>
      </c>
    </row>
    <row r="160" spans="12:14" ht="14.25">
      <c r="L160" s="75" t="s">
        <v>184</v>
      </c>
      <c r="M160" s="72">
        <v>449.3020235294117</v>
      </c>
      <c r="N160" s="73">
        <v>718.8832376470588</v>
      </c>
    </row>
    <row r="161" spans="12:14" ht="14.25">
      <c r="L161" s="75" t="s">
        <v>185</v>
      </c>
      <c r="M161" s="72">
        <v>449.3020235294117</v>
      </c>
      <c r="N161" s="73">
        <v>718.8832376470588</v>
      </c>
    </row>
    <row r="162" spans="12:14" ht="14.25">
      <c r="L162" s="75" t="s">
        <v>186</v>
      </c>
      <c r="M162" s="72">
        <v>644.6507294117646</v>
      </c>
      <c r="N162" s="73">
        <v>1031.4411670588233</v>
      </c>
    </row>
    <row r="163" spans="12:14" ht="14.25">
      <c r="L163" s="75" t="s">
        <v>187</v>
      </c>
      <c r="M163" s="72">
        <v>644.6507294117646</v>
      </c>
      <c r="N163" s="73">
        <v>1031.4411670588233</v>
      </c>
    </row>
    <row r="164" spans="12:14" ht="14.25">
      <c r="L164" s="75" t="s">
        <v>188</v>
      </c>
      <c r="M164" s="72">
        <v>976.7435294117648</v>
      </c>
      <c r="N164" s="73">
        <v>1562.789647058824</v>
      </c>
    </row>
    <row r="165" spans="12:14" ht="14.25">
      <c r="L165" s="75" t="s">
        <v>189</v>
      </c>
      <c r="M165" s="72">
        <v>976.7435294117648</v>
      </c>
      <c r="N165" s="73">
        <v>1562.789647058824</v>
      </c>
    </row>
    <row r="166" spans="12:14" ht="14.25">
      <c r="L166" s="75" t="s">
        <v>190</v>
      </c>
      <c r="M166" s="72">
        <v>1504.1850352941176</v>
      </c>
      <c r="N166" s="73">
        <v>2406.6960564705882</v>
      </c>
    </row>
    <row r="167" spans="12:14" ht="14.25">
      <c r="L167" s="75" t="s">
        <v>191</v>
      </c>
      <c r="M167" s="72">
        <v>1504.1850352941176</v>
      </c>
      <c r="N167" s="73">
        <v>2406.6960564705882</v>
      </c>
    </row>
    <row r="168" spans="12:14" ht="14.25">
      <c r="L168" s="75" t="s">
        <v>192</v>
      </c>
      <c r="M168" s="72">
        <v>1504.1850352941176</v>
      </c>
      <c r="N168" s="73">
        <v>2406.6960564705882</v>
      </c>
    </row>
    <row r="169" spans="12:14" ht="14.25">
      <c r="L169" s="75" t="s">
        <v>193</v>
      </c>
      <c r="M169" s="72">
        <v>2637.2075294117644</v>
      </c>
      <c r="N169" s="73">
        <v>4219.532047058823</v>
      </c>
    </row>
    <row r="170" spans="12:14" ht="14.25">
      <c r="L170" s="75" t="s">
        <v>194</v>
      </c>
      <c r="M170" s="72">
        <v>761.8599529411765</v>
      </c>
      <c r="N170" s="73">
        <v>1218.9759247058826</v>
      </c>
    </row>
    <row r="171" spans="12:14" ht="14.25">
      <c r="L171" s="75" t="s">
        <v>195</v>
      </c>
      <c r="M171" s="72">
        <v>976.7435294117648</v>
      </c>
      <c r="N171" s="73">
        <v>1562.789647058824</v>
      </c>
    </row>
    <row r="172" spans="12:14" ht="14.25">
      <c r="L172" s="75" t="s">
        <v>196</v>
      </c>
      <c r="M172" s="72">
        <v>976.7435294117648</v>
      </c>
      <c r="N172" s="73">
        <v>1562.789647058824</v>
      </c>
    </row>
    <row r="173" spans="12:14" ht="14.25">
      <c r="L173" s="75" t="s">
        <v>197</v>
      </c>
      <c r="M173" s="72">
        <v>976.7435294117648</v>
      </c>
      <c r="N173" s="73">
        <v>1562.789647058824</v>
      </c>
    </row>
    <row r="174" spans="12:14" ht="14.25">
      <c r="L174" s="75" t="s">
        <v>198</v>
      </c>
      <c r="M174" s="72">
        <v>1152.5573647058825</v>
      </c>
      <c r="N174" s="73">
        <v>1844.0917835294122</v>
      </c>
    </row>
    <row r="175" spans="12:14" ht="14.25">
      <c r="L175" s="75" t="s">
        <v>199</v>
      </c>
      <c r="M175" s="72">
        <v>1152.5573647058825</v>
      </c>
      <c r="N175" s="73">
        <v>1844.0917835294122</v>
      </c>
    </row>
    <row r="176" spans="12:14" ht="14.25">
      <c r="L176" s="75" t="s">
        <v>200</v>
      </c>
      <c r="M176" s="72">
        <v>1152.5573647058825</v>
      </c>
      <c r="N176" s="73">
        <v>1844.0917835294122</v>
      </c>
    </row>
    <row r="177" spans="12:14" ht="14.25">
      <c r="L177" s="75" t="s">
        <v>201</v>
      </c>
      <c r="M177" s="72">
        <v>1347.9060705882355</v>
      </c>
      <c r="N177" s="73">
        <v>2156.649712941177</v>
      </c>
    </row>
    <row r="178" spans="12:14" ht="14.25">
      <c r="L178" s="75" t="s">
        <v>202</v>
      </c>
      <c r="M178" s="72">
        <v>1347.9060705882355</v>
      </c>
      <c r="N178" s="73">
        <v>2156.649712941177</v>
      </c>
    </row>
    <row r="179" spans="12:14" ht="14.25">
      <c r="L179" s="75" t="s">
        <v>203</v>
      </c>
      <c r="M179" s="72">
        <v>1347.9060705882355</v>
      </c>
      <c r="N179" s="73">
        <v>2156.649712941177</v>
      </c>
    </row>
    <row r="180" spans="12:14" ht="14.25">
      <c r="L180" s="75" t="s">
        <v>204</v>
      </c>
      <c r="M180" s="72">
        <v>2051.161411764706</v>
      </c>
      <c r="N180" s="73">
        <v>3281.8582588235295</v>
      </c>
    </row>
    <row r="181" spans="12:14" ht="14.25">
      <c r="L181" s="75" t="s">
        <v>205</v>
      </c>
      <c r="M181" s="72">
        <v>2051.161411764706</v>
      </c>
      <c r="N181" s="73">
        <v>3281.8582588235295</v>
      </c>
    </row>
    <row r="182" spans="12:14" ht="14.25">
      <c r="L182" s="75" t="s">
        <v>206</v>
      </c>
      <c r="M182" s="72">
        <v>2051.161411764706</v>
      </c>
      <c r="N182" s="73">
        <v>3281.8582588235295</v>
      </c>
    </row>
  </sheetData>
  <sheetProtection/>
  <mergeCells count="28">
    <mergeCell ref="G16:H16"/>
    <mergeCell ref="I3:J3"/>
    <mergeCell ref="I4:J5"/>
    <mergeCell ref="C8:E8"/>
    <mergeCell ref="C9:D9"/>
    <mergeCell ref="C10:D10"/>
    <mergeCell ref="C11:D11"/>
    <mergeCell ref="D24:E24"/>
    <mergeCell ref="D25:E25"/>
    <mergeCell ref="D26:E26"/>
    <mergeCell ref="C12:D12"/>
    <mergeCell ref="C13:D13"/>
    <mergeCell ref="C14:D14"/>
    <mergeCell ref="C15:D15"/>
    <mergeCell ref="C16:D16"/>
    <mergeCell ref="D18:E18"/>
    <mergeCell ref="D19:E19"/>
    <mergeCell ref="D20:E20"/>
    <mergeCell ref="D21:E21"/>
    <mergeCell ref="D22:E22"/>
    <mergeCell ref="D23:E23"/>
    <mergeCell ref="D27:E27"/>
    <mergeCell ref="C69:E69"/>
    <mergeCell ref="G69:H69"/>
    <mergeCell ref="C72:E72"/>
    <mergeCell ref="G72:H72"/>
    <mergeCell ref="C74:E74"/>
    <mergeCell ref="G74:H74"/>
  </mergeCells>
  <hyperlinks>
    <hyperlink ref="E4" r:id="rId1" display="WWW.HIDRONEUMATIC.CL"/>
    <hyperlink ref="E15" r:id="rId2" display="bodega@disuiz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showGridLines="0" tabSelected="1" zoomScalePageLayoutView="0" workbookViewId="0" topLeftCell="A1">
      <selection activeCell="N15" sqref="N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4" customWidth="1"/>
    <col min="13" max="13" width="0" style="0" hidden="1" customWidth="1"/>
  </cols>
  <sheetData>
    <row r="1" spans="1:11" ht="15.75" customHeight="1" thickBot="1">
      <c r="A1" s="7"/>
      <c r="B1" s="1"/>
      <c r="C1" s="6"/>
      <c r="D1" s="6"/>
      <c r="E1" s="58" t="s">
        <v>26</v>
      </c>
      <c r="F1" s="59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6" t="s">
        <v>27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6" t="s">
        <v>28</v>
      </c>
      <c r="F3" s="17"/>
      <c r="G3" s="17"/>
      <c r="H3" s="17"/>
      <c r="I3" s="105" t="s">
        <v>10</v>
      </c>
      <c r="J3" s="105"/>
      <c r="K3" s="8"/>
      <c r="N3" s="25"/>
    </row>
    <row r="4" spans="1:14" ht="15.75" customHeight="1">
      <c r="A4" s="7"/>
      <c r="B4" s="15"/>
      <c r="C4" s="6"/>
      <c r="D4" s="6"/>
      <c r="E4" s="57" t="s">
        <v>29</v>
      </c>
      <c r="F4" s="38"/>
      <c r="G4" s="17"/>
      <c r="H4" s="17"/>
      <c r="I4" s="106" t="s">
        <v>39</v>
      </c>
      <c r="J4" s="106"/>
      <c r="K4" s="8"/>
      <c r="N4" s="25"/>
    </row>
    <row r="5" spans="1:11" ht="15.75" customHeight="1">
      <c r="A5" s="7"/>
      <c r="B5" s="15"/>
      <c r="C5" s="17"/>
      <c r="D5" s="17"/>
      <c r="E5" s="56" t="s">
        <v>30</v>
      </c>
      <c r="F5" s="17"/>
      <c r="G5" s="7"/>
      <c r="H5" s="17"/>
      <c r="I5" s="106"/>
      <c r="J5" s="106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32</v>
      </c>
      <c r="I7" s="31"/>
      <c r="J7" s="7"/>
      <c r="K7" s="8"/>
    </row>
    <row r="8" spans="1:11" ht="25.5" customHeight="1" thickBot="1">
      <c r="A8" s="7"/>
      <c r="B8" s="15"/>
      <c r="C8" s="91"/>
      <c r="D8" s="91"/>
      <c r="E8" s="91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107" t="s">
        <v>16</v>
      </c>
      <c r="D9" s="108"/>
      <c r="E9" s="32" t="s">
        <v>33</v>
      </c>
      <c r="F9" s="3"/>
      <c r="G9" s="3"/>
      <c r="H9" s="3"/>
      <c r="I9" s="55" t="s">
        <v>18</v>
      </c>
      <c r="J9" s="33"/>
      <c r="K9" s="8"/>
    </row>
    <row r="10" spans="1:11" ht="15">
      <c r="A10" s="7"/>
      <c r="B10" s="15"/>
      <c r="C10" s="98" t="s">
        <v>15</v>
      </c>
      <c r="D10" s="99"/>
      <c r="E10" s="28" t="s">
        <v>35</v>
      </c>
      <c r="F10" s="5"/>
      <c r="G10" s="5"/>
      <c r="H10" s="5"/>
      <c r="I10" s="27" t="s">
        <v>34</v>
      </c>
      <c r="J10" s="34"/>
      <c r="K10" s="8"/>
    </row>
    <row r="11" spans="1:11" ht="14.25" customHeight="1">
      <c r="A11" s="7"/>
      <c r="B11" s="15"/>
      <c r="C11" s="98" t="s">
        <v>14</v>
      </c>
      <c r="D11" s="99"/>
      <c r="E11" s="28"/>
      <c r="F11" s="5"/>
      <c r="G11" s="5"/>
      <c r="H11" s="5"/>
      <c r="I11" s="19" t="s">
        <v>22</v>
      </c>
      <c r="J11" s="34"/>
      <c r="K11" s="8"/>
    </row>
    <row r="12" spans="1:11" ht="14.25" customHeight="1">
      <c r="A12" s="7"/>
      <c r="B12" s="15"/>
      <c r="C12" s="98" t="s">
        <v>13</v>
      </c>
      <c r="D12" s="99"/>
      <c r="E12" s="28" t="s">
        <v>37</v>
      </c>
      <c r="F12" s="5"/>
      <c r="G12" s="5"/>
      <c r="H12" s="5"/>
      <c r="I12" s="27" t="s">
        <v>23</v>
      </c>
      <c r="J12" s="34"/>
      <c r="K12" s="8"/>
    </row>
    <row r="13" spans="1:11" ht="14.25" customHeight="1">
      <c r="A13" s="7"/>
      <c r="B13" s="15"/>
      <c r="C13" s="98" t="s">
        <v>0</v>
      </c>
      <c r="D13" s="99"/>
      <c r="E13" s="42" t="s">
        <v>38</v>
      </c>
      <c r="F13" s="60" t="s">
        <v>31</v>
      </c>
      <c r="G13" s="42" t="s">
        <v>9</v>
      </c>
      <c r="H13" s="7"/>
      <c r="I13" s="19" t="s">
        <v>24</v>
      </c>
      <c r="J13" s="34"/>
      <c r="K13" s="8"/>
    </row>
    <row r="14" spans="1:11" ht="15">
      <c r="A14" s="7"/>
      <c r="B14" s="15"/>
      <c r="C14" s="100" t="s">
        <v>20</v>
      </c>
      <c r="D14" s="101"/>
      <c r="E14" s="28">
        <v>5356034</v>
      </c>
      <c r="F14" s="5"/>
      <c r="G14" s="5"/>
      <c r="H14" s="5"/>
      <c r="I14" s="19"/>
      <c r="J14" s="8"/>
      <c r="K14" s="8"/>
    </row>
    <row r="15" spans="1:11" ht="16.5">
      <c r="A15" s="7"/>
      <c r="B15" s="15"/>
      <c r="C15" s="100" t="s">
        <v>21</v>
      </c>
      <c r="D15" s="101"/>
      <c r="E15" s="62" t="s">
        <v>36</v>
      </c>
      <c r="F15" s="5"/>
      <c r="G15" s="5"/>
      <c r="H15" s="5"/>
      <c r="I15" s="19" t="s">
        <v>25</v>
      </c>
      <c r="J15" s="34"/>
      <c r="K15" s="8"/>
    </row>
    <row r="16" spans="1:11" ht="15.75" thickBot="1">
      <c r="A16" s="7"/>
      <c r="B16" s="15"/>
      <c r="C16" s="102" t="s">
        <v>19</v>
      </c>
      <c r="D16" s="103"/>
      <c r="E16" s="39"/>
      <c r="F16" s="24"/>
      <c r="G16" s="104"/>
      <c r="H16" s="104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7"/>
      <c r="B18" s="20"/>
      <c r="C18" s="40" t="s">
        <v>17</v>
      </c>
      <c r="D18" s="94" t="s">
        <v>6</v>
      </c>
      <c r="E18" s="95"/>
      <c r="F18" s="40" t="s">
        <v>5</v>
      </c>
      <c r="G18" s="40" t="s">
        <v>11</v>
      </c>
      <c r="H18" s="40" t="s">
        <v>4</v>
      </c>
      <c r="I18" s="41" t="s">
        <v>3</v>
      </c>
      <c r="J18" s="26" t="s">
        <v>7</v>
      </c>
      <c r="K18" s="21"/>
    </row>
    <row r="19" spans="1:15" ht="18.75">
      <c r="A19" s="7"/>
      <c r="B19" s="15"/>
      <c r="C19" s="47">
        <v>51</v>
      </c>
      <c r="D19" s="96" t="s">
        <v>90</v>
      </c>
      <c r="E19" s="112"/>
      <c r="F19" s="52">
        <v>1</v>
      </c>
      <c r="G19" s="47" t="s">
        <v>11</v>
      </c>
      <c r="H19" s="66">
        <v>625</v>
      </c>
      <c r="I19" s="48"/>
      <c r="J19" s="44"/>
      <c r="K19" s="8"/>
      <c r="L19" s="70"/>
      <c r="M19" s="7"/>
      <c r="O19" s="63"/>
    </row>
    <row r="20" spans="1:15" ht="18.75">
      <c r="A20" s="7"/>
      <c r="B20" s="15"/>
      <c r="C20" s="50">
        <v>52</v>
      </c>
      <c r="D20" s="88" t="s">
        <v>91</v>
      </c>
      <c r="E20" s="111"/>
      <c r="F20" s="51">
        <v>1</v>
      </c>
      <c r="G20" s="43" t="s">
        <v>11</v>
      </c>
      <c r="H20" s="68">
        <v>625</v>
      </c>
      <c r="I20" s="49"/>
      <c r="J20" s="45"/>
      <c r="K20" s="8"/>
      <c r="L20" s="70"/>
      <c r="M20" s="7"/>
      <c r="O20" s="63"/>
    </row>
    <row r="21" spans="1:15" ht="18.75" customHeight="1">
      <c r="A21" s="7"/>
      <c r="B21" s="15"/>
      <c r="C21" s="50">
        <v>53</v>
      </c>
      <c r="D21" s="88" t="s">
        <v>92</v>
      </c>
      <c r="E21" s="111"/>
      <c r="F21" s="51">
        <v>1</v>
      </c>
      <c r="G21" s="43" t="s">
        <v>11</v>
      </c>
      <c r="H21" s="68">
        <v>719</v>
      </c>
      <c r="I21" s="49"/>
      <c r="J21" s="45"/>
      <c r="K21" s="8"/>
      <c r="L21" s="70"/>
      <c r="M21" s="7"/>
      <c r="O21" s="63"/>
    </row>
    <row r="22" spans="1:11" ht="18.75" customHeight="1">
      <c r="A22" s="7"/>
      <c r="B22" s="15"/>
      <c r="C22" s="50">
        <v>54</v>
      </c>
      <c r="D22" s="88" t="s">
        <v>93</v>
      </c>
      <c r="E22" s="111"/>
      <c r="F22" s="53">
        <v>1</v>
      </c>
      <c r="G22" s="43" t="s">
        <v>11</v>
      </c>
      <c r="H22" s="68">
        <f aca="true" t="shared" si="0" ref="H20:H68">+N69</f>
        <v>718.8832376470588</v>
      </c>
      <c r="I22" s="49"/>
      <c r="J22" s="45"/>
      <c r="K22" s="8"/>
    </row>
    <row r="23" spans="1:14" ht="18.75" customHeight="1">
      <c r="A23" s="7"/>
      <c r="B23" s="15"/>
      <c r="C23" s="50">
        <v>55</v>
      </c>
      <c r="D23" s="88" t="s">
        <v>94</v>
      </c>
      <c r="E23" s="111"/>
      <c r="F23" s="53">
        <v>1</v>
      </c>
      <c r="G23" s="43" t="s">
        <v>11</v>
      </c>
      <c r="H23" s="68">
        <f t="shared" si="0"/>
        <v>718.8832376470588</v>
      </c>
      <c r="I23" s="49"/>
      <c r="J23" s="45"/>
      <c r="K23" s="8"/>
      <c r="L23" s="71"/>
      <c r="M23" s="72"/>
      <c r="N23" s="73"/>
    </row>
    <row r="24" spans="1:14" ht="18.75" customHeight="1">
      <c r="A24" s="7"/>
      <c r="B24" s="15"/>
      <c r="C24" s="50">
        <v>56</v>
      </c>
      <c r="D24" s="88" t="s">
        <v>95</v>
      </c>
      <c r="E24" s="111"/>
      <c r="F24" s="53">
        <v>1</v>
      </c>
      <c r="G24" s="43" t="s">
        <v>11</v>
      </c>
      <c r="H24" s="68">
        <f t="shared" si="0"/>
        <v>718.8832376470588</v>
      </c>
      <c r="I24" s="49"/>
      <c r="J24" s="45"/>
      <c r="K24" s="8"/>
      <c r="L24" s="71"/>
      <c r="M24" s="72"/>
      <c r="N24" s="73"/>
    </row>
    <row r="25" spans="1:14" ht="18.75" customHeight="1">
      <c r="A25" s="7"/>
      <c r="B25" s="15"/>
      <c r="C25" s="50">
        <v>57</v>
      </c>
      <c r="D25" s="88" t="s">
        <v>96</v>
      </c>
      <c r="E25" s="111"/>
      <c r="F25" s="53">
        <v>1</v>
      </c>
      <c r="G25" s="43" t="s">
        <v>11</v>
      </c>
      <c r="H25" s="68">
        <f t="shared" si="0"/>
        <v>1093.9527529411766</v>
      </c>
      <c r="I25" s="49"/>
      <c r="J25" s="45"/>
      <c r="K25" s="8"/>
      <c r="L25" s="71"/>
      <c r="M25" s="72"/>
      <c r="N25" s="73"/>
    </row>
    <row r="26" spans="1:14" ht="18.75" customHeight="1">
      <c r="A26" s="7"/>
      <c r="B26" s="15"/>
      <c r="C26" s="50">
        <v>58</v>
      </c>
      <c r="D26" s="88" t="s">
        <v>97</v>
      </c>
      <c r="E26" s="111"/>
      <c r="F26" s="53">
        <v>1</v>
      </c>
      <c r="G26" s="43" t="s">
        <v>11</v>
      </c>
      <c r="H26" s="68">
        <f t="shared" si="0"/>
        <v>1093.9527529411766</v>
      </c>
      <c r="I26" s="49"/>
      <c r="J26" s="45"/>
      <c r="K26" s="8"/>
      <c r="L26" s="71"/>
      <c r="M26" s="72"/>
      <c r="N26" s="73"/>
    </row>
    <row r="27" spans="1:14" ht="18.75" customHeight="1">
      <c r="A27" s="7"/>
      <c r="B27" s="15"/>
      <c r="C27" s="50">
        <v>59</v>
      </c>
      <c r="D27" s="88" t="s">
        <v>98</v>
      </c>
      <c r="E27" s="111"/>
      <c r="F27" s="53">
        <v>1</v>
      </c>
      <c r="G27" s="43" t="s">
        <v>11</v>
      </c>
      <c r="H27" s="68">
        <f t="shared" si="0"/>
        <v>1093.9527529411766</v>
      </c>
      <c r="I27" s="49"/>
      <c r="J27" s="45"/>
      <c r="K27" s="8"/>
      <c r="L27" s="71"/>
      <c r="M27" s="72"/>
      <c r="N27" s="73"/>
    </row>
    <row r="28" spans="1:14" ht="18.75" customHeight="1">
      <c r="A28" s="7"/>
      <c r="B28" s="15"/>
      <c r="C28" s="50">
        <v>60</v>
      </c>
      <c r="D28" s="88" t="s">
        <v>99</v>
      </c>
      <c r="E28" s="111"/>
      <c r="F28" s="53">
        <v>1</v>
      </c>
      <c r="G28" s="43" t="s">
        <v>11</v>
      </c>
      <c r="H28" s="68">
        <f t="shared" si="0"/>
        <v>1093.9527529411766</v>
      </c>
      <c r="I28" s="49"/>
      <c r="J28" s="45"/>
      <c r="K28" s="8"/>
      <c r="L28" s="71"/>
      <c r="M28" s="72"/>
      <c r="N28" s="73"/>
    </row>
    <row r="29" spans="1:14" ht="18.75" customHeight="1">
      <c r="A29" s="7"/>
      <c r="B29" s="15"/>
      <c r="C29" s="50">
        <v>61</v>
      </c>
      <c r="D29" s="88" t="s">
        <v>100</v>
      </c>
      <c r="E29" s="111"/>
      <c r="F29" s="53">
        <v>1</v>
      </c>
      <c r="G29" s="43" t="s">
        <v>11</v>
      </c>
      <c r="H29" s="68">
        <f t="shared" si="0"/>
        <v>1812.8359905882353</v>
      </c>
      <c r="I29" s="49"/>
      <c r="J29" s="45"/>
      <c r="K29" s="8"/>
      <c r="L29" s="71"/>
      <c r="M29" s="72"/>
      <c r="N29" s="73"/>
    </row>
    <row r="30" spans="1:14" ht="18.75" customHeight="1">
      <c r="A30" s="7"/>
      <c r="B30" s="15"/>
      <c r="C30" s="50">
        <v>62</v>
      </c>
      <c r="D30" s="88" t="s">
        <v>101</v>
      </c>
      <c r="E30" s="111"/>
      <c r="F30" s="53">
        <v>1</v>
      </c>
      <c r="G30" s="43" t="s">
        <v>11</v>
      </c>
      <c r="H30" s="68">
        <f t="shared" si="0"/>
        <v>1531.533854117647</v>
      </c>
      <c r="I30" s="49"/>
      <c r="J30" s="45"/>
      <c r="K30" s="8"/>
      <c r="L30" s="71"/>
      <c r="M30" s="72"/>
      <c r="N30" s="73"/>
    </row>
    <row r="31" spans="1:14" ht="18.75" customHeight="1">
      <c r="A31" s="7"/>
      <c r="B31" s="15"/>
      <c r="C31" s="50">
        <v>63</v>
      </c>
      <c r="D31" s="88" t="s">
        <v>102</v>
      </c>
      <c r="E31" s="111"/>
      <c r="F31" s="53">
        <v>1</v>
      </c>
      <c r="G31" s="43" t="s">
        <v>11</v>
      </c>
      <c r="H31" s="68">
        <f t="shared" si="0"/>
        <v>1531.533854117647</v>
      </c>
      <c r="I31" s="49"/>
      <c r="J31" s="45"/>
      <c r="K31" s="8"/>
      <c r="L31" s="71"/>
      <c r="M31" s="72"/>
      <c r="N31" s="73"/>
    </row>
    <row r="32" spans="1:14" ht="18.75" customHeight="1">
      <c r="A32" s="7"/>
      <c r="B32" s="15"/>
      <c r="C32" s="50">
        <v>64</v>
      </c>
      <c r="D32" s="88" t="s">
        <v>103</v>
      </c>
      <c r="E32" s="111"/>
      <c r="F32" s="53">
        <v>1</v>
      </c>
      <c r="G32" s="43" t="s">
        <v>11</v>
      </c>
      <c r="H32" s="68">
        <f t="shared" si="0"/>
        <v>1812.8359905882353</v>
      </c>
      <c r="I32" s="49"/>
      <c r="J32" s="45"/>
      <c r="K32" s="8"/>
      <c r="L32" s="71"/>
      <c r="M32" s="72"/>
      <c r="N32" s="73"/>
    </row>
    <row r="33" spans="1:14" ht="18.75" customHeight="1">
      <c r="A33" s="7"/>
      <c r="B33" s="15"/>
      <c r="C33" s="50">
        <v>65</v>
      </c>
      <c r="D33" s="88" t="s">
        <v>104</v>
      </c>
      <c r="E33" s="111"/>
      <c r="F33" s="53">
        <v>1</v>
      </c>
      <c r="G33" s="43" t="s">
        <v>11</v>
      </c>
      <c r="H33" s="68">
        <f t="shared" si="0"/>
        <v>1812.8359905882353</v>
      </c>
      <c r="I33" s="49"/>
      <c r="J33" s="45"/>
      <c r="K33" s="8"/>
      <c r="L33" s="71"/>
      <c r="M33" s="72"/>
      <c r="N33" s="73"/>
    </row>
    <row r="34" spans="1:14" ht="18.75" customHeight="1">
      <c r="A34" s="7"/>
      <c r="B34" s="15"/>
      <c r="C34" s="50">
        <v>66</v>
      </c>
      <c r="D34" s="88" t="s">
        <v>105</v>
      </c>
      <c r="E34" s="111"/>
      <c r="F34" s="53">
        <v>1</v>
      </c>
      <c r="G34" s="43" t="s">
        <v>11</v>
      </c>
      <c r="H34" s="68">
        <f t="shared" si="0"/>
        <v>1812.8359905882353</v>
      </c>
      <c r="I34" s="49"/>
      <c r="J34" s="45"/>
      <c r="K34" s="8"/>
      <c r="L34" s="71"/>
      <c r="M34" s="72"/>
      <c r="N34" s="73"/>
    </row>
    <row r="35" spans="1:14" ht="18.75" customHeight="1">
      <c r="A35" s="7"/>
      <c r="B35" s="15"/>
      <c r="C35" s="50">
        <v>67</v>
      </c>
      <c r="D35" s="88" t="s">
        <v>106</v>
      </c>
      <c r="E35" s="111"/>
      <c r="F35" s="53">
        <v>1</v>
      </c>
      <c r="G35" s="43" t="s">
        <v>11</v>
      </c>
      <c r="H35" s="68">
        <f t="shared" si="0"/>
        <v>3063.067708235294</v>
      </c>
      <c r="I35" s="49"/>
      <c r="J35" s="45"/>
      <c r="K35" s="8"/>
      <c r="L35" s="71"/>
      <c r="M35" s="72"/>
      <c r="N35" s="73"/>
    </row>
    <row r="36" spans="1:14" ht="18.75" customHeight="1">
      <c r="A36" s="7"/>
      <c r="B36" s="15"/>
      <c r="C36" s="50">
        <v>68</v>
      </c>
      <c r="D36" s="88" t="s">
        <v>107</v>
      </c>
      <c r="E36" s="111"/>
      <c r="F36" s="53">
        <v>1</v>
      </c>
      <c r="G36" s="43" t="s">
        <v>11</v>
      </c>
      <c r="H36" s="68">
        <f t="shared" si="0"/>
        <v>3063.067708235294</v>
      </c>
      <c r="I36" s="49"/>
      <c r="J36" s="45"/>
      <c r="K36" s="8"/>
      <c r="L36" s="71"/>
      <c r="M36" s="72"/>
      <c r="N36" s="73"/>
    </row>
    <row r="37" spans="1:14" ht="18.75" customHeight="1">
      <c r="A37" s="7"/>
      <c r="B37" s="15"/>
      <c r="C37" s="50">
        <v>69</v>
      </c>
      <c r="D37" s="88" t="s">
        <v>108</v>
      </c>
      <c r="E37" s="111"/>
      <c r="F37" s="53">
        <v>1</v>
      </c>
      <c r="G37" s="43" t="s">
        <v>11</v>
      </c>
      <c r="H37" s="68">
        <f t="shared" si="0"/>
        <v>3063.067708235294</v>
      </c>
      <c r="I37" s="49"/>
      <c r="J37" s="45"/>
      <c r="K37" s="8"/>
      <c r="L37" s="71"/>
      <c r="M37" s="72"/>
      <c r="N37" s="73"/>
    </row>
    <row r="38" spans="1:14" ht="18.75" customHeight="1">
      <c r="A38" s="7"/>
      <c r="B38" s="15"/>
      <c r="C38" s="50">
        <v>70</v>
      </c>
      <c r="D38" s="88" t="s">
        <v>109</v>
      </c>
      <c r="E38" s="111"/>
      <c r="F38" s="53">
        <v>1</v>
      </c>
      <c r="G38" s="43" t="s">
        <v>11</v>
      </c>
      <c r="H38" s="68">
        <f t="shared" si="0"/>
        <v>5532.275350588236</v>
      </c>
      <c r="I38" s="49"/>
      <c r="J38" s="45"/>
      <c r="K38" s="8"/>
      <c r="L38" s="71"/>
      <c r="M38" s="72"/>
      <c r="N38" s="73"/>
    </row>
    <row r="39" spans="1:14" ht="18.75" customHeight="1">
      <c r="A39" s="7"/>
      <c r="B39" s="15"/>
      <c r="C39" s="50">
        <v>71</v>
      </c>
      <c r="D39" s="88" t="s">
        <v>110</v>
      </c>
      <c r="E39" s="111"/>
      <c r="F39" s="53">
        <v>1</v>
      </c>
      <c r="G39" s="43" t="s">
        <v>11</v>
      </c>
      <c r="H39" s="68">
        <f t="shared" si="0"/>
        <v>1312.7433035294116</v>
      </c>
      <c r="I39" s="49"/>
      <c r="J39" s="45"/>
      <c r="K39" s="8"/>
      <c r="L39" s="71"/>
      <c r="M39" s="72"/>
      <c r="N39" s="73"/>
    </row>
    <row r="40" spans="1:14" ht="18.75" customHeight="1">
      <c r="A40" s="7"/>
      <c r="B40" s="15"/>
      <c r="C40" s="50">
        <v>72</v>
      </c>
      <c r="D40" s="88" t="s">
        <v>111</v>
      </c>
      <c r="E40" s="111"/>
      <c r="F40" s="53">
        <v>1</v>
      </c>
      <c r="G40" s="43" t="s">
        <v>11</v>
      </c>
      <c r="H40" s="68">
        <f t="shared" si="0"/>
        <v>1781.580197647059</v>
      </c>
      <c r="I40" s="49"/>
      <c r="J40" s="45"/>
      <c r="K40" s="8"/>
      <c r="L40" s="71"/>
      <c r="M40" s="72"/>
      <c r="N40" s="73"/>
    </row>
    <row r="41" spans="1:14" ht="18.75" customHeight="1">
      <c r="A41" s="7"/>
      <c r="B41" s="15"/>
      <c r="C41" s="50">
        <v>73</v>
      </c>
      <c r="D41" s="88" t="s">
        <v>112</v>
      </c>
      <c r="E41" s="111"/>
      <c r="F41" s="53">
        <v>1</v>
      </c>
      <c r="G41" s="43" t="s">
        <v>11</v>
      </c>
      <c r="H41" s="68">
        <f t="shared" si="0"/>
        <v>2813.021364705882</v>
      </c>
      <c r="I41" s="49"/>
      <c r="J41" s="45"/>
      <c r="K41" s="8"/>
      <c r="L41" s="71"/>
      <c r="M41" s="72"/>
      <c r="N41" s="73"/>
    </row>
    <row r="42" spans="1:14" ht="18.75" customHeight="1">
      <c r="A42" s="7"/>
      <c r="B42" s="15"/>
      <c r="C42" s="50">
        <v>74</v>
      </c>
      <c r="D42" s="88" t="s">
        <v>113</v>
      </c>
      <c r="E42" s="111"/>
      <c r="F42" s="53">
        <v>1</v>
      </c>
      <c r="G42" s="43" t="s">
        <v>11</v>
      </c>
      <c r="H42" s="68">
        <f t="shared" si="0"/>
        <v>1562.789647058824</v>
      </c>
      <c r="I42" s="49"/>
      <c r="J42" s="45"/>
      <c r="K42" s="8"/>
      <c r="L42" s="71"/>
      <c r="M42" s="72"/>
      <c r="N42" s="73"/>
    </row>
    <row r="43" spans="1:14" ht="18.75" customHeight="1">
      <c r="A43" s="7"/>
      <c r="B43" s="15"/>
      <c r="C43" s="50">
        <v>75</v>
      </c>
      <c r="D43" s="88" t="s">
        <v>114</v>
      </c>
      <c r="E43" s="111"/>
      <c r="F43" s="53">
        <v>1</v>
      </c>
      <c r="G43" s="43" t="s">
        <v>11</v>
      </c>
      <c r="H43" s="68">
        <f t="shared" si="0"/>
        <v>1562.789647058824</v>
      </c>
      <c r="I43" s="49"/>
      <c r="J43" s="45"/>
      <c r="K43" s="8"/>
      <c r="L43" s="71"/>
      <c r="M43" s="72"/>
      <c r="N43" s="73"/>
    </row>
    <row r="44" spans="1:14" ht="18.75" customHeight="1">
      <c r="A44" s="7"/>
      <c r="B44" s="15"/>
      <c r="C44" s="50">
        <v>76</v>
      </c>
      <c r="D44" s="88" t="s">
        <v>115</v>
      </c>
      <c r="E44" s="111"/>
      <c r="F44" s="53">
        <v>1</v>
      </c>
      <c r="G44" s="43" t="s">
        <v>11</v>
      </c>
      <c r="H44" s="68">
        <f t="shared" si="0"/>
        <v>1781.580197647059</v>
      </c>
      <c r="I44" s="49"/>
      <c r="J44" s="45"/>
      <c r="K44" s="8"/>
      <c r="L44" s="71"/>
      <c r="M44" s="72"/>
      <c r="N44" s="73"/>
    </row>
    <row r="45" spans="1:14" ht="18.75" customHeight="1">
      <c r="A45" s="7"/>
      <c r="B45" s="15"/>
      <c r="C45" s="50">
        <v>77</v>
      </c>
      <c r="D45" s="88" t="s">
        <v>116</v>
      </c>
      <c r="E45" s="111"/>
      <c r="F45" s="53">
        <v>1</v>
      </c>
      <c r="G45" s="43" t="s">
        <v>11</v>
      </c>
      <c r="H45" s="68">
        <f t="shared" si="0"/>
        <v>1781.580197647059</v>
      </c>
      <c r="I45" s="49"/>
      <c r="J45" s="45"/>
      <c r="K45" s="8"/>
      <c r="L45" s="71"/>
      <c r="M45" s="72"/>
      <c r="N45" s="73"/>
    </row>
    <row r="46" spans="1:14" ht="18.75" customHeight="1">
      <c r="A46" s="7"/>
      <c r="B46" s="15"/>
      <c r="C46" s="50">
        <v>78</v>
      </c>
      <c r="D46" s="88" t="s">
        <v>117</v>
      </c>
      <c r="E46" s="111"/>
      <c r="F46" s="53">
        <v>1</v>
      </c>
      <c r="G46" s="43" t="s">
        <v>11</v>
      </c>
      <c r="H46" s="68">
        <f t="shared" si="0"/>
        <v>1781.580197647059</v>
      </c>
      <c r="I46" s="49"/>
      <c r="J46" s="45"/>
      <c r="K46" s="8"/>
      <c r="L46" s="71"/>
      <c r="M46" s="72"/>
      <c r="N46" s="73"/>
    </row>
    <row r="47" spans="1:14" ht="18.75" customHeight="1">
      <c r="A47" s="7"/>
      <c r="B47" s="15"/>
      <c r="C47" s="50">
        <v>79</v>
      </c>
      <c r="D47" s="88" t="s">
        <v>118</v>
      </c>
      <c r="E47" s="111"/>
      <c r="F47" s="53">
        <v>1</v>
      </c>
      <c r="G47" s="43" t="s">
        <v>11</v>
      </c>
      <c r="H47" s="68">
        <f t="shared" si="0"/>
        <v>1781.580197647059</v>
      </c>
      <c r="I47" s="49"/>
      <c r="J47" s="45"/>
      <c r="K47" s="8"/>
      <c r="L47" s="71"/>
      <c r="M47" s="72"/>
      <c r="N47" s="73"/>
    </row>
    <row r="48" spans="1:14" ht="18.75" customHeight="1">
      <c r="A48" s="7"/>
      <c r="B48" s="15"/>
      <c r="C48" s="50">
        <v>80</v>
      </c>
      <c r="D48" s="88" t="s">
        <v>119</v>
      </c>
      <c r="E48" s="111"/>
      <c r="F48" s="53">
        <v>1</v>
      </c>
      <c r="G48" s="43" t="s">
        <v>11</v>
      </c>
      <c r="H48" s="68">
        <f t="shared" si="0"/>
        <v>2813.021364705882</v>
      </c>
      <c r="I48" s="49"/>
      <c r="J48" s="45"/>
      <c r="K48" s="8"/>
      <c r="L48" s="71"/>
      <c r="M48" s="72"/>
      <c r="N48" s="73"/>
    </row>
    <row r="49" spans="1:14" ht="18.75" customHeight="1">
      <c r="A49" s="7"/>
      <c r="B49" s="15"/>
      <c r="C49" s="50">
        <v>81</v>
      </c>
      <c r="D49" s="88" t="s">
        <v>120</v>
      </c>
      <c r="E49" s="111"/>
      <c r="F49" s="53">
        <v>1</v>
      </c>
      <c r="G49" s="43" t="s">
        <v>11</v>
      </c>
      <c r="H49" s="68">
        <f t="shared" si="0"/>
        <v>2813.021364705882</v>
      </c>
      <c r="I49" s="49"/>
      <c r="J49" s="45"/>
      <c r="K49" s="8"/>
      <c r="L49" s="74"/>
      <c r="M49" s="72"/>
      <c r="N49" s="73"/>
    </row>
    <row r="50" spans="1:14" ht="18.75" customHeight="1">
      <c r="A50" s="7"/>
      <c r="B50" s="15"/>
      <c r="C50" s="50">
        <v>82</v>
      </c>
      <c r="D50" s="88" t="s">
        <v>121</v>
      </c>
      <c r="E50" s="111"/>
      <c r="F50" s="53">
        <v>1</v>
      </c>
      <c r="G50" s="43" t="s">
        <v>11</v>
      </c>
      <c r="H50" s="68">
        <f t="shared" si="0"/>
        <v>2813.021364705882</v>
      </c>
      <c r="I50" s="49"/>
      <c r="J50" s="45"/>
      <c r="K50" s="8"/>
      <c r="L50" s="74"/>
      <c r="M50" s="72"/>
      <c r="N50" s="73"/>
    </row>
    <row r="51" spans="1:14" ht="18.75" customHeight="1">
      <c r="A51" s="7"/>
      <c r="B51" s="15"/>
      <c r="C51" s="50">
        <v>83</v>
      </c>
      <c r="D51" s="88" t="s">
        <v>122</v>
      </c>
      <c r="E51" s="111"/>
      <c r="F51" s="53">
        <v>1</v>
      </c>
      <c r="G51" s="43" t="s">
        <v>11</v>
      </c>
      <c r="H51" s="68">
        <f t="shared" si="0"/>
        <v>2813.021364705882</v>
      </c>
      <c r="I51" s="49"/>
      <c r="J51" s="45"/>
      <c r="K51" s="8"/>
      <c r="L51" s="74"/>
      <c r="M51" s="72"/>
      <c r="N51" s="73"/>
    </row>
    <row r="52" spans="1:14" ht="18.75" customHeight="1">
      <c r="A52" s="7"/>
      <c r="B52" s="15"/>
      <c r="C52" s="50">
        <v>84</v>
      </c>
      <c r="D52" s="88" t="s">
        <v>123</v>
      </c>
      <c r="E52" s="111"/>
      <c r="F52" s="53">
        <v>1</v>
      </c>
      <c r="G52" s="43" t="s">
        <v>11</v>
      </c>
      <c r="H52" s="68">
        <f t="shared" si="0"/>
        <v>4375.811011764707</v>
      </c>
      <c r="I52" s="49"/>
      <c r="J52" s="45"/>
      <c r="K52" s="8"/>
      <c r="L52" s="74"/>
      <c r="M52" s="72"/>
      <c r="N52" s="73"/>
    </row>
    <row r="53" spans="1:14" ht="18.75" customHeight="1">
      <c r="A53" s="7"/>
      <c r="B53" s="15"/>
      <c r="C53" s="50">
        <v>85</v>
      </c>
      <c r="D53" s="88" t="s">
        <v>124</v>
      </c>
      <c r="E53" s="111"/>
      <c r="F53" s="53">
        <v>1</v>
      </c>
      <c r="G53" s="43" t="s">
        <v>11</v>
      </c>
      <c r="H53" s="68">
        <f t="shared" si="0"/>
        <v>3750.6951529411767</v>
      </c>
      <c r="I53" s="49"/>
      <c r="J53" s="45"/>
      <c r="K53" s="8"/>
      <c r="L53" s="74"/>
      <c r="M53" s="72"/>
      <c r="N53" s="73"/>
    </row>
    <row r="54" spans="1:14" ht="18.75" customHeight="1">
      <c r="A54" s="7"/>
      <c r="B54" s="15"/>
      <c r="C54" s="50">
        <v>86</v>
      </c>
      <c r="D54" s="88" t="s">
        <v>125</v>
      </c>
      <c r="E54" s="111"/>
      <c r="F54" s="53">
        <v>1</v>
      </c>
      <c r="G54" s="43" t="s">
        <v>11</v>
      </c>
      <c r="H54" s="68">
        <f t="shared" si="0"/>
        <v>3750.6951529411767</v>
      </c>
      <c r="I54" s="49"/>
      <c r="J54" s="45"/>
      <c r="K54" s="8"/>
      <c r="L54" s="74"/>
      <c r="M54" s="72"/>
      <c r="N54" s="73"/>
    </row>
    <row r="55" spans="1:14" ht="18.75" customHeight="1">
      <c r="A55" s="7"/>
      <c r="B55" s="15"/>
      <c r="C55" s="50">
        <v>87</v>
      </c>
      <c r="D55" s="88" t="s">
        <v>126</v>
      </c>
      <c r="E55" s="111"/>
      <c r="F55" s="53">
        <v>1</v>
      </c>
      <c r="G55" s="43" t="s">
        <v>11</v>
      </c>
      <c r="H55" s="68">
        <f t="shared" si="0"/>
        <v>4375.811011764707</v>
      </c>
      <c r="I55" s="49"/>
      <c r="J55" s="45"/>
      <c r="K55" s="8"/>
      <c r="L55" s="74"/>
      <c r="M55" s="72"/>
      <c r="N55" s="73"/>
    </row>
    <row r="56" spans="1:14" ht="18.75" customHeight="1">
      <c r="A56" s="7"/>
      <c r="B56" s="15"/>
      <c r="C56" s="50">
        <v>88</v>
      </c>
      <c r="D56" s="88" t="s">
        <v>127</v>
      </c>
      <c r="E56" s="111"/>
      <c r="F56" s="53">
        <v>1</v>
      </c>
      <c r="G56" s="43" t="s">
        <v>11</v>
      </c>
      <c r="H56" s="68">
        <f t="shared" si="0"/>
        <v>4375.811011764707</v>
      </c>
      <c r="I56" s="49"/>
      <c r="J56" s="45"/>
      <c r="K56" s="8"/>
      <c r="L56" s="74"/>
      <c r="M56" s="72"/>
      <c r="N56" s="73"/>
    </row>
    <row r="57" spans="1:14" ht="18.75" customHeight="1">
      <c r="A57" s="7"/>
      <c r="B57" s="15"/>
      <c r="C57" s="50">
        <v>89</v>
      </c>
      <c r="D57" s="88" t="s">
        <v>128</v>
      </c>
      <c r="E57" s="111"/>
      <c r="F57" s="53">
        <v>1</v>
      </c>
      <c r="G57" s="43" t="s">
        <v>11</v>
      </c>
      <c r="H57" s="68">
        <f t="shared" si="0"/>
        <v>6251.158588235296</v>
      </c>
      <c r="I57" s="49"/>
      <c r="J57" s="45"/>
      <c r="K57" s="8"/>
      <c r="L57" s="74"/>
      <c r="M57" s="72"/>
      <c r="N57" s="73"/>
    </row>
    <row r="58" spans="1:14" ht="18.75" customHeight="1">
      <c r="A58" s="7"/>
      <c r="B58" s="15"/>
      <c r="C58" s="50">
        <v>90</v>
      </c>
      <c r="D58" s="88" t="s">
        <v>129</v>
      </c>
      <c r="E58" s="111"/>
      <c r="F58" s="53">
        <v>1</v>
      </c>
      <c r="G58" s="43" t="s">
        <v>11</v>
      </c>
      <c r="H58" s="68">
        <f t="shared" si="0"/>
        <v>6251.158588235296</v>
      </c>
      <c r="I58" s="49"/>
      <c r="J58" s="45"/>
      <c r="K58" s="8"/>
      <c r="L58" s="74"/>
      <c r="M58" s="72"/>
      <c r="N58" s="73"/>
    </row>
    <row r="59" spans="1:14" ht="18.75" customHeight="1">
      <c r="A59" s="7"/>
      <c r="B59" s="15"/>
      <c r="C59" s="50">
        <v>91</v>
      </c>
      <c r="D59" s="88" t="s">
        <v>130</v>
      </c>
      <c r="E59" s="111"/>
      <c r="F59" s="53">
        <v>1</v>
      </c>
      <c r="G59" s="43" t="s">
        <v>11</v>
      </c>
      <c r="H59" s="68">
        <f t="shared" si="0"/>
        <v>6251.158588235296</v>
      </c>
      <c r="I59" s="49"/>
      <c r="J59" s="45"/>
      <c r="K59" s="8"/>
      <c r="L59" s="74"/>
      <c r="M59" s="72"/>
      <c r="N59" s="73"/>
    </row>
    <row r="60" spans="1:14" ht="18.75" customHeight="1">
      <c r="A60" s="7"/>
      <c r="B60" s="15"/>
      <c r="C60" s="50">
        <v>92</v>
      </c>
      <c r="D60" s="88" t="s">
        <v>131</v>
      </c>
      <c r="E60" s="111"/>
      <c r="F60" s="53">
        <v>1</v>
      </c>
      <c r="G60" s="43" t="s">
        <v>11</v>
      </c>
      <c r="H60" s="68">
        <f t="shared" si="0"/>
        <v>6251.158588235296</v>
      </c>
      <c r="I60" s="49"/>
      <c r="J60" s="45"/>
      <c r="K60" s="8"/>
      <c r="L60" s="74"/>
      <c r="M60" s="72"/>
      <c r="N60" s="73"/>
    </row>
    <row r="61" spans="1:14" ht="18.75" customHeight="1">
      <c r="A61" s="7"/>
      <c r="B61" s="15"/>
      <c r="C61" s="50">
        <v>93</v>
      </c>
      <c r="D61" s="88" t="s">
        <v>132</v>
      </c>
      <c r="E61" s="111"/>
      <c r="F61" s="53">
        <v>1</v>
      </c>
      <c r="G61" s="43" t="s">
        <v>11</v>
      </c>
      <c r="H61" s="68">
        <f t="shared" si="0"/>
        <v>593.8600658823528</v>
      </c>
      <c r="I61" s="49"/>
      <c r="J61" s="45"/>
      <c r="K61" s="8"/>
      <c r="L61" s="74"/>
      <c r="M61" s="72"/>
      <c r="N61" s="73"/>
    </row>
    <row r="62" spans="1:14" ht="18.75" customHeight="1">
      <c r="A62" s="7"/>
      <c r="B62" s="15"/>
      <c r="C62" s="50">
        <v>94</v>
      </c>
      <c r="D62" s="88" t="s">
        <v>133</v>
      </c>
      <c r="E62" s="111"/>
      <c r="F62" s="53">
        <v>1</v>
      </c>
      <c r="G62" s="43" t="s">
        <v>11</v>
      </c>
      <c r="H62" s="68">
        <f t="shared" si="0"/>
        <v>656.3716517647058</v>
      </c>
      <c r="I62" s="49"/>
      <c r="J62" s="45"/>
      <c r="K62" s="8"/>
      <c r="L62" s="74"/>
      <c r="M62" s="72"/>
      <c r="N62" s="73"/>
    </row>
    <row r="63" spans="1:14" ht="18.75" customHeight="1">
      <c r="A63" s="7"/>
      <c r="B63" s="15"/>
      <c r="C63" s="50">
        <v>95</v>
      </c>
      <c r="D63" s="88" t="s">
        <v>134</v>
      </c>
      <c r="E63" s="111"/>
      <c r="F63" s="53">
        <v>1</v>
      </c>
      <c r="G63" s="43" t="s">
        <v>11</v>
      </c>
      <c r="H63" s="68">
        <f t="shared" si="0"/>
        <v>718.8832376470588</v>
      </c>
      <c r="I63" s="49"/>
      <c r="J63" s="45"/>
      <c r="K63" s="8"/>
      <c r="L63" s="74"/>
      <c r="M63" s="72"/>
      <c r="N63" s="73"/>
    </row>
    <row r="64" spans="1:14" ht="18.75" customHeight="1">
      <c r="A64" s="7"/>
      <c r="B64" s="15"/>
      <c r="C64" s="50">
        <v>96</v>
      </c>
      <c r="D64" s="88" t="s">
        <v>135</v>
      </c>
      <c r="E64" s="111"/>
      <c r="F64" s="53">
        <v>1</v>
      </c>
      <c r="G64" s="43" t="s">
        <v>11</v>
      </c>
      <c r="H64" s="68">
        <f t="shared" si="0"/>
        <v>1093.9527529411766</v>
      </c>
      <c r="I64" s="49"/>
      <c r="J64" s="45"/>
      <c r="K64" s="8"/>
      <c r="L64" s="74"/>
      <c r="M64" s="72"/>
      <c r="N64" s="73"/>
    </row>
    <row r="65" spans="1:14" ht="18.75" customHeight="1">
      <c r="A65" s="7"/>
      <c r="B65" s="15"/>
      <c r="C65" s="50">
        <v>97</v>
      </c>
      <c r="D65" s="88" t="s">
        <v>136</v>
      </c>
      <c r="E65" s="111"/>
      <c r="F65" s="53">
        <v>1</v>
      </c>
      <c r="G65" s="43" t="s">
        <v>11</v>
      </c>
      <c r="H65" s="68">
        <f t="shared" si="0"/>
        <v>1093.9527529411766</v>
      </c>
      <c r="I65" s="49"/>
      <c r="J65" s="45"/>
      <c r="K65" s="8"/>
      <c r="L65" s="75"/>
      <c r="M65" s="72"/>
      <c r="N65" s="73"/>
    </row>
    <row r="66" spans="1:14" ht="18.75" customHeight="1">
      <c r="A66" s="7"/>
      <c r="B66" s="15"/>
      <c r="C66" s="50">
        <v>98</v>
      </c>
      <c r="D66" s="88" t="s">
        <v>137</v>
      </c>
      <c r="E66" s="111"/>
      <c r="F66" s="53">
        <v>1</v>
      </c>
      <c r="G66" s="43" t="s">
        <v>11</v>
      </c>
      <c r="H66" s="68">
        <f t="shared" si="0"/>
        <v>1500.2780611764706</v>
      </c>
      <c r="I66" s="49"/>
      <c r="J66" s="45"/>
      <c r="K66" s="8"/>
      <c r="L66" s="75"/>
      <c r="M66" s="72"/>
      <c r="N66" s="73"/>
    </row>
    <row r="67" spans="1:14" ht="18.75" customHeight="1">
      <c r="A67" s="7"/>
      <c r="B67" s="15"/>
      <c r="C67" s="50">
        <v>99</v>
      </c>
      <c r="D67" s="88" t="s">
        <v>138</v>
      </c>
      <c r="E67" s="111"/>
      <c r="F67" s="53">
        <v>1</v>
      </c>
      <c r="G67" s="43" t="s">
        <v>11</v>
      </c>
      <c r="H67" s="68">
        <f t="shared" si="0"/>
        <v>1500.2780611764706</v>
      </c>
      <c r="I67" s="49"/>
      <c r="J67" s="45"/>
      <c r="K67" s="8"/>
      <c r="L67" s="75"/>
      <c r="M67" s="72"/>
      <c r="N67" s="73"/>
    </row>
    <row r="68" spans="1:14" ht="18.75" customHeight="1" thickBot="1">
      <c r="A68" s="7"/>
      <c r="B68" s="15"/>
      <c r="C68" s="50">
        <v>100</v>
      </c>
      <c r="D68" s="109" t="s">
        <v>139</v>
      </c>
      <c r="E68" s="110"/>
      <c r="F68" s="79">
        <v>1</v>
      </c>
      <c r="G68" s="80" t="s">
        <v>11</v>
      </c>
      <c r="H68" s="69">
        <f t="shared" si="0"/>
        <v>1844.0917835294122</v>
      </c>
      <c r="I68" s="81"/>
      <c r="J68" s="46"/>
      <c r="K68" s="8"/>
      <c r="L68" s="75"/>
      <c r="M68" s="72"/>
      <c r="N68" s="73"/>
    </row>
    <row r="69" spans="1:14" ht="16.5">
      <c r="A69" s="7"/>
      <c r="B69" s="15"/>
      <c r="C69" s="90"/>
      <c r="D69" s="91"/>
      <c r="E69" s="91"/>
      <c r="F69" s="5"/>
      <c r="G69" s="91"/>
      <c r="H69" s="91"/>
      <c r="I69" s="7"/>
      <c r="J69" s="14"/>
      <c r="K69" s="8"/>
      <c r="L69" s="75" t="s">
        <v>93</v>
      </c>
      <c r="M69" s="72">
        <v>449.3020235294117</v>
      </c>
      <c r="N69" s="73">
        <v>718.8832376470588</v>
      </c>
    </row>
    <row r="70" spans="1:14" ht="18.75">
      <c r="A70" s="7"/>
      <c r="B70" s="15"/>
      <c r="C70" s="4"/>
      <c r="D70" s="5" t="s">
        <v>8</v>
      </c>
      <c r="E70" s="5"/>
      <c r="F70" s="5"/>
      <c r="G70" s="5"/>
      <c r="H70" s="7"/>
      <c r="I70" s="13" t="s">
        <v>1</v>
      </c>
      <c r="J70" s="30">
        <f>SUM(J19:J68)</f>
        <v>0</v>
      </c>
      <c r="K70" s="8"/>
      <c r="L70" s="75" t="s">
        <v>94</v>
      </c>
      <c r="M70" s="72">
        <v>449.3020235294117</v>
      </c>
      <c r="N70" s="73">
        <v>718.8832376470588</v>
      </c>
    </row>
    <row r="71" spans="1:14" ht="16.5">
      <c r="A71" s="7"/>
      <c r="B71" s="15"/>
      <c r="C71" s="4"/>
      <c r="D71" s="61"/>
      <c r="E71" s="5"/>
      <c r="F71" s="5"/>
      <c r="G71" s="5"/>
      <c r="H71" s="5"/>
      <c r="I71" s="29"/>
      <c r="J71" s="30"/>
      <c r="K71" s="8"/>
      <c r="L71" s="75" t="s">
        <v>95</v>
      </c>
      <c r="M71" s="72">
        <v>449.3020235294117</v>
      </c>
      <c r="N71" s="73">
        <v>718.8832376470588</v>
      </c>
    </row>
    <row r="72" spans="1:14" ht="18.75">
      <c r="A72" s="7"/>
      <c r="B72" s="15"/>
      <c r="C72" s="92"/>
      <c r="D72" s="93"/>
      <c r="E72" s="93"/>
      <c r="F72" s="5"/>
      <c r="G72" s="91"/>
      <c r="H72" s="91"/>
      <c r="I72" s="13" t="s">
        <v>12</v>
      </c>
      <c r="J72" s="30">
        <f>+J70*19%</f>
        <v>0</v>
      </c>
      <c r="K72" s="8"/>
      <c r="L72" s="75" t="s">
        <v>96</v>
      </c>
      <c r="M72" s="72">
        <v>683.7204705882353</v>
      </c>
      <c r="N72" s="73">
        <v>1093.9527529411766</v>
      </c>
    </row>
    <row r="73" spans="1:14" ht="18">
      <c r="A73" s="7"/>
      <c r="B73" s="15"/>
      <c r="C73" s="4"/>
      <c r="D73" s="5"/>
      <c r="E73" s="5"/>
      <c r="F73" s="5"/>
      <c r="G73" s="5"/>
      <c r="H73" s="5"/>
      <c r="I73" s="12"/>
      <c r="J73" s="22"/>
      <c r="K73" s="8"/>
      <c r="L73" s="75" t="s">
        <v>97</v>
      </c>
      <c r="M73" s="72">
        <v>683.7204705882353</v>
      </c>
      <c r="N73" s="73">
        <v>1093.9527529411766</v>
      </c>
    </row>
    <row r="74" spans="1:14" ht="18.75">
      <c r="A74" s="7"/>
      <c r="B74" s="15"/>
      <c r="C74" s="90"/>
      <c r="D74" s="91"/>
      <c r="E74" s="91"/>
      <c r="F74" s="5"/>
      <c r="G74" s="91"/>
      <c r="H74" s="91"/>
      <c r="I74" s="13" t="s">
        <v>2</v>
      </c>
      <c r="J74" s="23">
        <f>SUM(J70:J73)</f>
        <v>0</v>
      </c>
      <c r="K74" s="8"/>
      <c r="L74" s="75" t="s">
        <v>98</v>
      </c>
      <c r="M74" s="72">
        <v>683.7204705882353</v>
      </c>
      <c r="N74" s="73">
        <v>1093.9527529411766</v>
      </c>
    </row>
    <row r="75" spans="1:14" ht="15" thickBot="1">
      <c r="A75" s="7"/>
      <c r="B75" s="15"/>
      <c r="C75" s="9"/>
      <c r="D75" s="10"/>
      <c r="E75" s="10"/>
      <c r="F75" s="10"/>
      <c r="G75" s="10"/>
      <c r="H75" s="10"/>
      <c r="I75" s="10"/>
      <c r="J75" s="11"/>
      <c r="K75" s="8"/>
      <c r="L75" s="75" t="s">
        <v>99</v>
      </c>
      <c r="M75" s="72">
        <v>683.7204705882353</v>
      </c>
      <c r="N75" s="73">
        <v>1093.9527529411766</v>
      </c>
    </row>
    <row r="76" spans="1:14" ht="14.25">
      <c r="A76" s="7"/>
      <c r="B76" s="15"/>
      <c r="C76" s="7"/>
      <c r="D76" s="7"/>
      <c r="E76" s="7"/>
      <c r="F76" s="7"/>
      <c r="G76" s="7"/>
      <c r="H76" s="7"/>
      <c r="I76" s="7"/>
      <c r="J76" s="7"/>
      <c r="K76" s="8"/>
      <c r="L76" s="75" t="s">
        <v>100</v>
      </c>
      <c r="M76" s="72">
        <v>1133.022494117647</v>
      </c>
      <c r="N76" s="73">
        <v>1812.8359905882353</v>
      </c>
    </row>
    <row r="77" spans="1:14" ht="15" thickBot="1">
      <c r="A77" s="7"/>
      <c r="B77" s="9"/>
      <c r="C77" s="10"/>
      <c r="D77" s="10"/>
      <c r="E77" s="10"/>
      <c r="F77" s="10"/>
      <c r="G77" s="10"/>
      <c r="H77" s="10"/>
      <c r="I77" s="10"/>
      <c r="J77" s="10"/>
      <c r="K77" s="11"/>
      <c r="L77" s="75" t="s">
        <v>101</v>
      </c>
      <c r="M77" s="72">
        <v>957.2086588235294</v>
      </c>
      <c r="N77" s="73">
        <v>1531.533854117647</v>
      </c>
    </row>
    <row r="78" spans="12:14" ht="14.25">
      <c r="L78" s="75" t="s">
        <v>102</v>
      </c>
      <c r="M78" s="72">
        <v>957.2086588235294</v>
      </c>
      <c r="N78" s="73">
        <v>1531.533854117647</v>
      </c>
    </row>
    <row r="79" spans="12:14" ht="14.25">
      <c r="L79" s="75" t="s">
        <v>103</v>
      </c>
      <c r="M79" s="72">
        <v>1133.022494117647</v>
      </c>
      <c r="N79" s="73">
        <v>1812.8359905882353</v>
      </c>
    </row>
    <row r="80" spans="12:14" ht="14.25">
      <c r="L80" s="75" t="s">
        <v>104</v>
      </c>
      <c r="M80" s="72">
        <v>1133.022494117647</v>
      </c>
      <c r="N80" s="73">
        <v>1812.8359905882353</v>
      </c>
    </row>
    <row r="81" spans="12:14" ht="14.25">
      <c r="L81" s="75" t="s">
        <v>105</v>
      </c>
      <c r="M81" s="72">
        <v>1133.022494117647</v>
      </c>
      <c r="N81" s="73">
        <v>1812.8359905882353</v>
      </c>
    </row>
    <row r="82" spans="12:14" ht="14.25">
      <c r="L82" s="75" t="s">
        <v>106</v>
      </c>
      <c r="M82" s="72">
        <v>1914.4173176470588</v>
      </c>
      <c r="N82" s="73">
        <v>3063.067708235294</v>
      </c>
    </row>
    <row r="83" spans="12:14" ht="14.25">
      <c r="L83" s="75" t="s">
        <v>107</v>
      </c>
      <c r="M83" s="72">
        <v>1914.4173176470588</v>
      </c>
      <c r="N83" s="73">
        <v>3063.067708235294</v>
      </c>
    </row>
    <row r="84" spans="12:14" ht="14.25">
      <c r="L84" s="75" t="s">
        <v>108</v>
      </c>
      <c r="M84" s="72">
        <v>1914.4173176470588</v>
      </c>
      <c r="N84" s="73">
        <v>3063.067708235294</v>
      </c>
    </row>
    <row r="85" spans="12:14" ht="14.25">
      <c r="L85" s="75" t="s">
        <v>109</v>
      </c>
      <c r="M85" s="72">
        <v>3457.6720941176472</v>
      </c>
      <c r="N85" s="73">
        <v>5532.275350588236</v>
      </c>
    </row>
    <row r="86" spans="12:14" ht="14.25">
      <c r="L86" s="75" t="s">
        <v>110</v>
      </c>
      <c r="M86" s="72">
        <v>820.4645647058823</v>
      </c>
      <c r="N86" s="73">
        <v>1312.7433035294116</v>
      </c>
    </row>
    <row r="87" spans="12:14" ht="14.25">
      <c r="L87" s="75" t="s">
        <v>111</v>
      </c>
      <c r="M87" s="72">
        <v>1113.4876235294118</v>
      </c>
      <c r="N87" s="73">
        <v>1781.580197647059</v>
      </c>
    </row>
    <row r="88" spans="12:14" ht="14.25">
      <c r="L88" s="75" t="s">
        <v>112</v>
      </c>
      <c r="M88" s="72">
        <v>1758.1383529411762</v>
      </c>
      <c r="N88" s="73">
        <v>2813.021364705882</v>
      </c>
    </row>
    <row r="89" spans="12:14" ht="14.25">
      <c r="L89" s="75" t="s">
        <v>113</v>
      </c>
      <c r="M89" s="72">
        <v>976.7435294117648</v>
      </c>
      <c r="N89" s="73">
        <v>1562.789647058824</v>
      </c>
    </row>
    <row r="90" spans="12:14" ht="14.25">
      <c r="L90" s="75" t="s">
        <v>114</v>
      </c>
      <c r="M90" s="72">
        <v>976.7435294117648</v>
      </c>
      <c r="N90" s="73">
        <v>1562.789647058824</v>
      </c>
    </row>
    <row r="91" spans="12:14" ht="14.25">
      <c r="L91" s="75" t="s">
        <v>115</v>
      </c>
      <c r="M91" s="72">
        <v>1113.4876235294118</v>
      </c>
      <c r="N91" s="73">
        <v>1781.580197647059</v>
      </c>
    </row>
    <row r="92" spans="12:14" ht="14.25">
      <c r="L92" s="75" t="s">
        <v>116</v>
      </c>
      <c r="M92" s="72">
        <v>1113.4876235294118</v>
      </c>
      <c r="N92" s="73">
        <v>1781.580197647059</v>
      </c>
    </row>
    <row r="93" spans="12:14" ht="14.25">
      <c r="L93" s="75" t="s">
        <v>117</v>
      </c>
      <c r="M93" s="72">
        <v>1113.4876235294118</v>
      </c>
      <c r="N93" s="73">
        <v>1781.580197647059</v>
      </c>
    </row>
    <row r="94" spans="12:14" ht="14.25">
      <c r="L94" s="75" t="s">
        <v>118</v>
      </c>
      <c r="M94" s="72">
        <v>1113.4876235294118</v>
      </c>
      <c r="N94" s="73">
        <v>1781.580197647059</v>
      </c>
    </row>
    <row r="95" spans="12:14" ht="14.25">
      <c r="L95" s="75" t="s">
        <v>119</v>
      </c>
      <c r="M95" s="72">
        <v>1758.1383529411762</v>
      </c>
      <c r="N95" s="73">
        <v>2813.021364705882</v>
      </c>
    </row>
    <row r="96" spans="12:14" ht="14.25">
      <c r="L96" s="75" t="s">
        <v>120</v>
      </c>
      <c r="M96" s="72">
        <v>1758.1383529411762</v>
      </c>
      <c r="N96" s="73">
        <v>2813.021364705882</v>
      </c>
    </row>
    <row r="97" spans="12:14" ht="14.25">
      <c r="L97" s="75" t="s">
        <v>121</v>
      </c>
      <c r="M97" s="72">
        <v>1758.1383529411762</v>
      </c>
      <c r="N97" s="73">
        <v>2813.021364705882</v>
      </c>
    </row>
    <row r="98" spans="12:14" ht="14.25">
      <c r="L98" s="75" t="s">
        <v>122</v>
      </c>
      <c r="M98" s="72">
        <v>1758.1383529411762</v>
      </c>
      <c r="N98" s="73">
        <v>2813.021364705882</v>
      </c>
    </row>
    <row r="99" spans="12:14" ht="14.25">
      <c r="L99" s="75" t="s">
        <v>123</v>
      </c>
      <c r="M99" s="72">
        <v>2734.8818823529414</v>
      </c>
      <c r="N99" s="73">
        <v>4375.811011764707</v>
      </c>
    </row>
    <row r="100" spans="12:14" ht="14.25">
      <c r="L100" s="75" t="s">
        <v>124</v>
      </c>
      <c r="M100" s="72">
        <v>2344.1844705882354</v>
      </c>
      <c r="N100" s="73">
        <v>3750.6951529411767</v>
      </c>
    </row>
    <row r="101" spans="12:14" ht="14.25">
      <c r="L101" s="75" t="s">
        <v>125</v>
      </c>
      <c r="M101" s="72">
        <v>2344.1844705882354</v>
      </c>
      <c r="N101" s="73">
        <v>3750.6951529411767</v>
      </c>
    </row>
    <row r="102" spans="12:14" ht="14.25">
      <c r="L102" s="75" t="s">
        <v>126</v>
      </c>
      <c r="M102" s="72">
        <v>2734.8818823529414</v>
      </c>
      <c r="N102" s="73">
        <v>4375.811011764707</v>
      </c>
    </row>
    <row r="103" spans="12:14" ht="14.25">
      <c r="L103" s="75" t="s">
        <v>127</v>
      </c>
      <c r="M103" s="72">
        <v>2734.8818823529414</v>
      </c>
      <c r="N103" s="73">
        <v>4375.811011764707</v>
      </c>
    </row>
    <row r="104" spans="12:14" ht="14.25">
      <c r="L104" s="75" t="s">
        <v>128</v>
      </c>
      <c r="M104" s="72">
        <v>3906.9741176470593</v>
      </c>
      <c r="N104" s="73">
        <v>6251.158588235296</v>
      </c>
    </row>
    <row r="105" spans="12:14" ht="14.25">
      <c r="L105" s="75" t="s">
        <v>129</v>
      </c>
      <c r="M105" s="72">
        <v>3906.9741176470593</v>
      </c>
      <c r="N105" s="73">
        <v>6251.158588235296</v>
      </c>
    </row>
    <row r="106" spans="12:14" ht="14.25">
      <c r="L106" s="75" t="s">
        <v>130</v>
      </c>
      <c r="M106" s="72">
        <v>3906.9741176470593</v>
      </c>
      <c r="N106" s="73">
        <v>6251.158588235296</v>
      </c>
    </row>
    <row r="107" spans="12:14" ht="14.25">
      <c r="L107" s="75" t="s">
        <v>131</v>
      </c>
      <c r="M107" s="72">
        <v>3906.9741176470593</v>
      </c>
      <c r="N107" s="73">
        <v>6251.158588235296</v>
      </c>
    </row>
    <row r="108" spans="12:14" ht="14.25">
      <c r="L108" s="75" t="s">
        <v>132</v>
      </c>
      <c r="M108" s="72">
        <v>371.16254117647054</v>
      </c>
      <c r="N108" s="73">
        <v>593.8600658823528</v>
      </c>
    </row>
    <row r="109" spans="12:14" ht="14.25">
      <c r="L109" s="75" t="s">
        <v>133</v>
      </c>
      <c r="M109" s="72">
        <v>410.2322823529411</v>
      </c>
      <c r="N109" s="73">
        <v>656.3716517647058</v>
      </c>
    </row>
    <row r="110" spans="12:14" ht="14.25">
      <c r="L110" s="75" t="s">
        <v>134</v>
      </c>
      <c r="M110" s="72">
        <v>449.3020235294117</v>
      </c>
      <c r="N110" s="73">
        <v>718.8832376470588</v>
      </c>
    </row>
    <row r="111" spans="12:14" ht="14.25">
      <c r="L111" s="75" t="s">
        <v>135</v>
      </c>
      <c r="M111" s="72">
        <v>683.7204705882353</v>
      </c>
      <c r="N111" s="73">
        <v>1093.9527529411766</v>
      </c>
    </row>
    <row r="112" spans="12:14" ht="14.25">
      <c r="L112" s="75" t="s">
        <v>136</v>
      </c>
      <c r="M112" s="72">
        <v>683.7204705882353</v>
      </c>
      <c r="N112" s="73">
        <v>1093.9527529411766</v>
      </c>
    </row>
    <row r="113" spans="12:14" ht="14.25">
      <c r="L113" s="75" t="s">
        <v>137</v>
      </c>
      <c r="M113" s="72">
        <v>937.6737882352941</v>
      </c>
      <c r="N113" s="73">
        <v>1500.2780611764706</v>
      </c>
    </row>
    <row r="114" spans="12:14" ht="14.25">
      <c r="L114" s="75" t="s">
        <v>138</v>
      </c>
      <c r="M114" s="72">
        <v>937.6737882352941</v>
      </c>
      <c r="N114" s="73">
        <v>1500.2780611764706</v>
      </c>
    </row>
    <row r="115" spans="12:14" ht="14.25">
      <c r="L115" s="75" t="s">
        <v>139</v>
      </c>
      <c r="M115" s="72">
        <v>1152.5573647058825</v>
      </c>
      <c r="N115" s="73">
        <v>1844.0917835294122</v>
      </c>
    </row>
    <row r="116" spans="12:14" ht="14.25">
      <c r="L116" s="75" t="s">
        <v>140</v>
      </c>
      <c r="M116" s="72">
        <v>1152.5573647058825</v>
      </c>
      <c r="N116" s="76">
        <v>1844.0917835294122</v>
      </c>
    </row>
    <row r="117" spans="12:14" ht="14.25">
      <c r="L117" s="75" t="s">
        <v>141</v>
      </c>
      <c r="M117" s="72">
        <v>1953.4870588235297</v>
      </c>
      <c r="N117" s="73">
        <v>3125.579294117648</v>
      </c>
    </row>
    <row r="118" spans="12:14" ht="14.25">
      <c r="L118" s="75" t="s">
        <v>142</v>
      </c>
      <c r="M118" s="72">
        <v>1953.4870588235297</v>
      </c>
      <c r="N118" s="73">
        <v>3125.579294117648</v>
      </c>
    </row>
    <row r="119" spans="12:14" ht="14.25">
      <c r="L119" s="75" t="s">
        <v>143</v>
      </c>
      <c r="M119" s="72">
        <v>293.0230588235294</v>
      </c>
      <c r="N119" s="73">
        <v>468.8368941176471</v>
      </c>
    </row>
    <row r="120" spans="12:14" ht="14.25">
      <c r="L120" s="75" t="s">
        <v>144</v>
      </c>
      <c r="M120" s="72">
        <v>332.0928</v>
      </c>
      <c r="N120" s="73">
        <v>531.34848</v>
      </c>
    </row>
    <row r="121" spans="12:14" ht="14.25">
      <c r="L121" s="75" t="s">
        <v>145</v>
      </c>
      <c r="M121" s="72">
        <v>410.2322823529411</v>
      </c>
      <c r="N121" s="73">
        <v>656.3716517647058</v>
      </c>
    </row>
    <row r="122" spans="12:14" ht="14.25">
      <c r="L122" s="75" t="s">
        <v>146</v>
      </c>
      <c r="M122" s="72">
        <v>527.441505882353</v>
      </c>
      <c r="N122" s="73">
        <v>843.9064094117648</v>
      </c>
    </row>
    <row r="123" spans="12:14" ht="14.25">
      <c r="L123" s="75" t="s">
        <v>147</v>
      </c>
      <c r="M123" s="72">
        <v>625.1158588235293</v>
      </c>
      <c r="N123" s="73">
        <v>1000.1853741176469</v>
      </c>
    </row>
    <row r="124" spans="12:14" ht="14.25">
      <c r="L124" s="75" t="s">
        <v>148</v>
      </c>
      <c r="M124" s="72">
        <v>742.3250823529411</v>
      </c>
      <c r="N124" s="73">
        <v>1187.7201317647057</v>
      </c>
    </row>
    <row r="125" spans="12:14" ht="14.25">
      <c r="L125" s="75" t="s">
        <v>149</v>
      </c>
      <c r="M125" s="72">
        <v>1133.022494117647</v>
      </c>
      <c r="N125" s="73">
        <v>1812.8359905882353</v>
      </c>
    </row>
    <row r="126" spans="12:14" ht="14.25">
      <c r="L126" s="71" t="s">
        <v>150</v>
      </c>
      <c r="M126" s="72">
        <v>234.41844705882352</v>
      </c>
      <c r="N126" s="73">
        <v>375.06951529411765</v>
      </c>
    </row>
    <row r="127" spans="12:14" ht="14.25">
      <c r="L127" s="71" t="s">
        <v>151</v>
      </c>
      <c r="M127" s="72">
        <v>273.48818823529416</v>
      </c>
      <c r="N127" s="73">
        <v>437.58110117647067</v>
      </c>
    </row>
    <row r="128" spans="12:14" ht="14.25">
      <c r="L128" s="71" t="s">
        <v>152</v>
      </c>
      <c r="M128" s="72">
        <v>429.76715294117656</v>
      </c>
      <c r="N128" s="73">
        <v>687.6274447058826</v>
      </c>
    </row>
    <row r="129" spans="12:14" ht="14.25">
      <c r="L129" s="71" t="s">
        <v>153</v>
      </c>
      <c r="M129" s="72">
        <v>507.9066352941177</v>
      </c>
      <c r="N129" s="73">
        <v>812.6506164705884</v>
      </c>
    </row>
    <row r="130" spans="12:14" ht="14.25">
      <c r="L130" s="71" t="s">
        <v>154</v>
      </c>
      <c r="M130" s="72">
        <v>742.3250823529411</v>
      </c>
      <c r="N130" s="73">
        <v>1187.7201317647057</v>
      </c>
    </row>
    <row r="131" spans="12:14" ht="14.25">
      <c r="L131" s="71" t="s">
        <v>155</v>
      </c>
      <c r="M131" s="72">
        <v>898.6040470588234</v>
      </c>
      <c r="N131" s="73">
        <v>1437.7664752941175</v>
      </c>
    </row>
    <row r="132" spans="12:14" ht="14.25">
      <c r="L132" s="75" t="s">
        <v>156</v>
      </c>
      <c r="M132" s="72">
        <v>351.62767058823533</v>
      </c>
      <c r="N132" s="73">
        <v>562.6042729411765</v>
      </c>
    </row>
    <row r="133" spans="12:14" ht="14.25">
      <c r="L133" s="75" t="s">
        <v>157</v>
      </c>
      <c r="M133" s="72">
        <v>429.76715294117656</v>
      </c>
      <c r="N133" s="73">
        <v>687.6274447058826</v>
      </c>
    </row>
    <row r="134" spans="12:14" ht="14.25">
      <c r="L134" s="75" t="s">
        <v>158</v>
      </c>
      <c r="M134" s="72">
        <v>625.1158588235293</v>
      </c>
      <c r="N134" s="73">
        <v>1000.1853741176469</v>
      </c>
    </row>
    <row r="135" spans="12:14" ht="14.25">
      <c r="L135" s="75" t="s">
        <v>159</v>
      </c>
      <c r="M135" s="72">
        <v>1093.9527529411766</v>
      </c>
      <c r="N135" s="73">
        <v>1750.3244047058827</v>
      </c>
    </row>
    <row r="136" spans="12:14" ht="14.25">
      <c r="L136" s="75" t="s">
        <v>160</v>
      </c>
      <c r="M136" s="72">
        <v>1855.812705882353</v>
      </c>
      <c r="N136" s="73">
        <v>2969.300329411765</v>
      </c>
    </row>
    <row r="137" spans="12:14" ht="14.25">
      <c r="L137" s="75" t="s">
        <v>161</v>
      </c>
      <c r="M137" s="72">
        <v>3281.858258823529</v>
      </c>
      <c r="N137" s="73">
        <v>5250.973214117646</v>
      </c>
    </row>
    <row r="138" spans="12:14" ht="14.25">
      <c r="L138" s="75" t="s">
        <v>162</v>
      </c>
      <c r="M138" s="72">
        <v>293.0230588235294</v>
      </c>
      <c r="N138" s="73">
        <v>468.8368941176471</v>
      </c>
    </row>
    <row r="139" spans="12:14" ht="14.25">
      <c r="L139" s="75" t="s">
        <v>163</v>
      </c>
      <c r="M139" s="72">
        <v>351.62767058823533</v>
      </c>
      <c r="N139" s="73">
        <v>562.6042729411765</v>
      </c>
    </row>
    <row r="140" spans="12:14" ht="14.25">
      <c r="L140" s="75" t="s">
        <v>164</v>
      </c>
      <c r="M140" s="72">
        <v>390.6974117647059</v>
      </c>
      <c r="N140" s="73">
        <v>625.1158588235295</v>
      </c>
    </row>
    <row r="141" spans="12:14" ht="14.25">
      <c r="L141" s="75" t="s">
        <v>165</v>
      </c>
      <c r="M141" s="72">
        <v>566.5112470588235</v>
      </c>
      <c r="N141" s="73">
        <v>906.4179952941176</v>
      </c>
    </row>
    <row r="142" spans="12:14" ht="14.25">
      <c r="L142" s="75" t="s">
        <v>166</v>
      </c>
      <c r="M142" s="72">
        <v>703.2553411764707</v>
      </c>
      <c r="N142" s="73">
        <v>1125.208545882353</v>
      </c>
    </row>
    <row r="143" spans="12:14" ht="14.25">
      <c r="L143" s="75" t="s">
        <v>167</v>
      </c>
      <c r="M143" s="72">
        <v>722.790211764706</v>
      </c>
      <c r="N143" s="73">
        <v>1156.4643388235297</v>
      </c>
    </row>
    <row r="144" spans="12:14" ht="14.25">
      <c r="L144" s="75" t="s">
        <v>168</v>
      </c>
      <c r="M144" s="72">
        <v>1093.9527529411766</v>
      </c>
      <c r="N144" s="73">
        <v>1750.3244047058827</v>
      </c>
    </row>
    <row r="145" spans="12:14" ht="14.25">
      <c r="L145" s="75" t="s">
        <v>169</v>
      </c>
      <c r="M145" s="72">
        <v>781.3948235294118</v>
      </c>
      <c r="N145" s="73">
        <v>1250.231717647059</v>
      </c>
    </row>
    <row r="146" spans="12:14" ht="14.25">
      <c r="L146" s="75" t="s">
        <v>170</v>
      </c>
      <c r="M146" s="72">
        <v>1035.3481411764706</v>
      </c>
      <c r="N146" s="73">
        <v>1656.557025882353</v>
      </c>
    </row>
    <row r="147" spans="12:14" ht="14.25">
      <c r="L147" s="75" t="s">
        <v>171</v>
      </c>
      <c r="M147" s="72">
        <v>1640.9291294117645</v>
      </c>
      <c r="N147" s="73">
        <v>2625.486607058823</v>
      </c>
    </row>
    <row r="148" spans="12:14" ht="14.25">
      <c r="L148" s="75" t="s">
        <v>172</v>
      </c>
      <c r="M148" s="72">
        <v>2637.2075294117644</v>
      </c>
      <c r="N148" s="73">
        <v>4219.532047058823</v>
      </c>
    </row>
    <row r="149" spans="12:14" ht="14.25">
      <c r="L149" s="75" t="s">
        <v>173</v>
      </c>
      <c r="M149" s="72">
        <v>3867.9043764705893</v>
      </c>
      <c r="N149" s="73">
        <v>6188.647002352944</v>
      </c>
    </row>
    <row r="150" spans="12:14" ht="14.25">
      <c r="L150" s="75" t="s">
        <v>174</v>
      </c>
      <c r="M150" s="72">
        <v>5469.763764705883</v>
      </c>
      <c r="N150" s="73">
        <v>8751.622023529413</v>
      </c>
    </row>
    <row r="151" spans="12:14" ht="14.25">
      <c r="L151" s="75" t="s">
        <v>175</v>
      </c>
      <c r="M151" s="72">
        <v>1172.0922352941177</v>
      </c>
      <c r="N151" s="73">
        <v>1875.3475764705884</v>
      </c>
    </row>
    <row r="152" spans="12:14" ht="14.25">
      <c r="L152" s="75" t="s">
        <v>176</v>
      </c>
      <c r="M152" s="72">
        <v>1679.9988705882351</v>
      </c>
      <c r="N152" s="73">
        <v>2687.9981929411765</v>
      </c>
    </row>
    <row r="153" spans="12:14" ht="14.25">
      <c r="L153" s="75" t="s">
        <v>177</v>
      </c>
      <c r="M153" s="72">
        <v>2344.1844705882354</v>
      </c>
      <c r="N153" s="73">
        <v>3750.6951529411767</v>
      </c>
    </row>
    <row r="154" spans="12:14" ht="14.25">
      <c r="L154" s="75" t="s">
        <v>178</v>
      </c>
      <c r="M154" s="72">
        <v>3594.4161882352937</v>
      </c>
      <c r="N154" s="73">
        <v>5751.06590117647</v>
      </c>
    </row>
    <row r="155" spans="12:14" ht="14.25">
      <c r="L155" s="75" t="s">
        <v>179</v>
      </c>
      <c r="M155" s="72">
        <v>5176.740705882353</v>
      </c>
      <c r="N155" s="73">
        <v>8282.785129411765</v>
      </c>
    </row>
    <row r="156" spans="12:14" ht="14.25">
      <c r="L156" s="75" t="s">
        <v>180</v>
      </c>
      <c r="M156" s="72">
        <v>7306.0416</v>
      </c>
      <c r="N156" s="73">
        <v>11689.66656</v>
      </c>
    </row>
    <row r="157" spans="12:14" ht="14.25">
      <c r="L157" s="75" t="s">
        <v>181</v>
      </c>
      <c r="M157" s="72">
        <v>390.6974117647059</v>
      </c>
      <c r="N157" s="73">
        <v>625.1158588235295</v>
      </c>
    </row>
    <row r="158" spans="12:14" ht="14.25">
      <c r="L158" s="75" t="s">
        <v>182</v>
      </c>
      <c r="M158" s="72">
        <v>449.3020235294117</v>
      </c>
      <c r="N158" s="73">
        <v>718.8832376470588</v>
      </c>
    </row>
    <row r="159" spans="12:14" ht="14.25">
      <c r="L159" s="75" t="s">
        <v>183</v>
      </c>
      <c r="M159" s="72">
        <v>390.6974117647059</v>
      </c>
      <c r="N159" s="73">
        <v>625.1158588235295</v>
      </c>
    </row>
    <row r="160" spans="12:14" ht="14.25">
      <c r="L160" s="75" t="s">
        <v>184</v>
      </c>
      <c r="M160" s="72">
        <v>449.3020235294117</v>
      </c>
      <c r="N160" s="73">
        <v>718.8832376470588</v>
      </c>
    </row>
    <row r="161" spans="12:14" ht="14.25">
      <c r="L161" s="75" t="s">
        <v>185</v>
      </c>
      <c r="M161" s="72">
        <v>449.3020235294117</v>
      </c>
      <c r="N161" s="73">
        <v>718.8832376470588</v>
      </c>
    </row>
    <row r="162" spans="12:14" ht="14.25">
      <c r="L162" s="75" t="s">
        <v>186</v>
      </c>
      <c r="M162" s="72">
        <v>644.6507294117646</v>
      </c>
      <c r="N162" s="73">
        <v>1031.4411670588233</v>
      </c>
    </row>
    <row r="163" spans="12:14" ht="14.25">
      <c r="L163" s="75" t="s">
        <v>187</v>
      </c>
      <c r="M163" s="72">
        <v>644.6507294117646</v>
      </c>
      <c r="N163" s="73">
        <v>1031.4411670588233</v>
      </c>
    </row>
    <row r="164" spans="12:14" ht="14.25">
      <c r="L164" s="75" t="s">
        <v>188</v>
      </c>
      <c r="M164" s="72">
        <v>976.7435294117648</v>
      </c>
      <c r="N164" s="73">
        <v>1562.789647058824</v>
      </c>
    </row>
    <row r="165" spans="12:14" ht="14.25">
      <c r="L165" s="75" t="s">
        <v>189</v>
      </c>
      <c r="M165" s="72">
        <v>976.7435294117648</v>
      </c>
      <c r="N165" s="73">
        <v>1562.789647058824</v>
      </c>
    </row>
    <row r="166" spans="12:14" ht="14.25">
      <c r="L166" s="75" t="s">
        <v>190</v>
      </c>
      <c r="M166" s="72">
        <v>1504.1850352941176</v>
      </c>
      <c r="N166" s="73">
        <v>2406.6960564705882</v>
      </c>
    </row>
    <row r="167" spans="12:14" ht="14.25">
      <c r="L167" s="75" t="s">
        <v>191</v>
      </c>
      <c r="M167" s="72">
        <v>1504.1850352941176</v>
      </c>
      <c r="N167" s="73">
        <v>2406.6960564705882</v>
      </c>
    </row>
    <row r="168" spans="12:14" ht="14.25">
      <c r="L168" s="75" t="s">
        <v>192</v>
      </c>
      <c r="M168" s="72">
        <v>1504.1850352941176</v>
      </c>
      <c r="N168" s="73">
        <v>2406.6960564705882</v>
      </c>
    </row>
    <row r="169" spans="12:14" ht="14.25">
      <c r="L169" s="75" t="s">
        <v>193</v>
      </c>
      <c r="M169" s="72">
        <v>2637.2075294117644</v>
      </c>
      <c r="N169" s="73">
        <v>4219.532047058823</v>
      </c>
    </row>
    <row r="170" spans="12:14" ht="14.25">
      <c r="L170" s="75" t="s">
        <v>194</v>
      </c>
      <c r="M170" s="72">
        <v>761.8599529411765</v>
      </c>
      <c r="N170" s="73">
        <v>1218.9759247058826</v>
      </c>
    </row>
    <row r="171" spans="12:14" ht="14.25">
      <c r="L171" s="75" t="s">
        <v>195</v>
      </c>
      <c r="M171" s="72">
        <v>976.7435294117648</v>
      </c>
      <c r="N171" s="73">
        <v>1562.789647058824</v>
      </c>
    </row>
    <row r="172" spans="12:14" ht="14.25">
      <c r="L172" s="75" t="s">
        <v>196</v>
      </c>
      <c r="M172" s="72">
        <v>976.7435294117648</v>
      </c>
      <c r="N172" s="73">
        <v>1562.789647058824</v>
      </c>
    </row>
    <row r="173" spans="12:14" ht="14.25">
      <c r="L173" s="75" t="s">
        <v>197</v>
      </c>
      <c r="M173" s="72">
        <v>976.7435294117648</v>
      </c>
      <c r="N173" s="73">
        <v>1562.789647058824</v>
      </c>
    </row>
    <row r="174" spans="12:14" ht="14.25">
      <c r="L174" s="75" t="s">
        <v>198</v>
      </c>
      <c r="M174" s="72">
        <v>1152.5573647058825</v>
      </c>
      <c r="N174" s="73">
        <v>1844.0917835294122</v>
      </c>
    </row>
    <row r="175" spans="12:14" ht="14.25">
      <c r="L175" s="75" t="s">
        <v>199</v>
      </c>
      <c r="M175" s="72">
        <v>1152.5573647058825</v>
      </c>
      <c r="N175" s="73">
        <v>1844.0917835294122</v>
      </c>
    </row>
    <row r="176" spans="12:14" ht="14.25">
      <c r="L176" s="75" t="s">
        <v>200</v>
      </c>
      <c r="M176" s="72">
        <v>1152.5573647058825</v>
      </c>
      <c r="N176" s="73">
        <v>1844.0917835294122</v>
      </c>
    </row>
    <row r="177" spans="12:14" ht="14.25">
      <c r="L177" s="75" t="s">
        <v>201</v>
      </c>
      <c r="M177" s="72">
        <v>1347.9060705882355</v>
      </c>
      <c r="N177" s="73">
        <v>2156.649712941177</v>
      </c>
    </row>
    <row r="178" spans="12:14" ht="14.25">
      <c r="L178" s="75" t="s">
        <v>202</v>
      </c>
      <c r="M178" s="72">
        <v>1347.9060705882355</v>
      </c>
      <c r="N178" s="73">
        <v>2156.649712941177</v>
      </c>
    </row>
    <row r="179" spans="12:14" ht="14.25">
      <c r="L179" s="75" t="s">
        <v>203</v>
      </c>
      <c r="M179" s="72">
        <v>1347.9060705882355</v>
      </c>
      <c r="N179" s="73">
        <v>2156.649712941177</v>
      </c>
    </row>
    <row r="180" spans="12:14" ht="14.25">
      <c r="L180" s="75" t="s">
        <v>204</v>
      </c>
      <c r="M180" s="72">
        <v>2051.161411764706</v>
      </c>
      <c r="N180" s="73">
        <v>3281.8582588235295</v>
      </c>
    </row>
    <row r="181" spans="12:14" ht="14.25">
      <c r="L181" s="75" t="s">
        <v>205</v>
      </c>
      <c r="M181" s="72">
        <v>2051.161411764706</v>
      </c>
      <c r="N181" s="73">
        <v>3281.8582588235295</v>
      </c>
    </row>
    <row r="182" spans="12:14" ht="14.25">
      <c r="L182" s="75" t="s">
        <v>206</v>
      </c>
      <c r="M182" s="72">
        <v>2051.161411764706</v>
      </c>
      <c r="N182" s="73">
        <v>3281.8582588235295</v>
      </c>
    </row>
  </sheetData>
  <sheetProtection/>
  <mergeCells count="69">
    <mergeCell ref="I3:J3"/>
    <mergeCell ref="I4:J5"/>
    <mergeCell ref="C8:E8"/>
    <mergeCell ref="C9:D9"/>
    <mergeCell ref="C10:D10"/>
    <mergeCell ref="C11:D11"/>
    <mergeCell ref="C12:D12"/>
    <mergeCell ref="C13:D13"/>
    <mergeCell ref="C14:D14"/>
    <mergeCell ref="C15:D15"/>
    <mergeCell ref="C16:D16"/>
    <mergeCell ref="G16:H16"/>
    <mergeCell ref="D30:E30"/>
    <mergeCell ref="D31:E31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69:E69"/>
    <mergeCell ref="G69:H69"/>
    <mergeCell ref="C72:E72"/>
    <mergeCell ref="G72:H72"/>
    <mergeCell ref="C74:E74"/>
    <mergeCell ref="G74:H74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8:E68"/>
    <mergeCell ref="D62:E62"/>
    <mergeCell ref="D63:E63"/>
    <mergeCell ref="D64:E64"/>
    <mergeCell ref="D65:E65"/>
    <mergeCell ref="D66:E66"/>
    <mergeCell ref="D67:E67"/>
  </mergeCells>
  <hyperlinks>
    <hyperlink ref="E4" r:id="rId1" display="WWW.HIDRONEUMATIC.CL"/>
    <hyperlink ref="E15" r:id="rId2" display="bodega@disuiz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showGridLines="0" zoomScalePageLayoutView="0" workbookViewId="0" topLeftCell="A1">
      <selection activeCell="N16" sqref="N1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54" customWidth="1"/>
    <col min="13" max="13" width="0" style="0" hidden="1" customWidth="1"/>
  </cols>
  <sheetData>
    <row r="1" spans="1:11" ht="15.75" customHeight="1" thickBot="1">
      <c r="A1" s="7"/>
      <c r="B1" s="1"/>
      <c r="C1" s="6"/>
      <c r="D1" s="6"/>
      <c r="E1" s="58" t="s">
        <v>26</v>
      </c>
      <c r="F1" s="59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6" t="s">
        <v>27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6" t="s">
        <v>28</v>
      </c>
      <c r="F3" s="17"/>
      <c r="G3" s="17"/>
      <c r="H3" s="17"/>
      <c r="I3" s="105" t="s">
        <v>10</v>
      </c>
      <c r="J3" s="105"/>
      <c r="K3" s="8"/>
      <c r="N3" s="25"/>
    </row>
    <row r="4" spans="1:14" ht="15.75" customHeight="1">
      <c r="A4" s="7"/>
      <c r="B4" s="15"/>
      <c r="C4" s="6"/>
      <c r="D4" s="6"/>
      <c r="E4" s="57" t="s">
        <v>29</v>
      </c>
      <c r="F4" s="38"/>
      <c r="G4" s="17"/>
      <c r="H4" s="17"/>
      <c r="I4" s="106" t="s">
        <v>39</v>
      </c>
      <c r="J4" s="106"/>
      <c r="K4" s="8"/>
      <c r="N4" s="25"/>
    </row>
    <row r="5" spans="1:11" ht="15.75" customHeight="1">
      <c r="A5" s="7"/>
      <c r="B5" s="15"/>
      <c r="C5" s="17"/>
      <c r="D5" s="17"/>
      <c r="E5" s="56" t="s">
        <v>30</v>
      </c>
      <c r="F5" s="17"/>
      <c r="G5" s="7"/>
      <c r="H5" s="17"/>
      <c r="I5" s="106"/>
      <c r="J5" s="106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32</v>
      </c>
      <c r="I7" s="31"/>
      <c r="J7" s="7"/>
      <c r="K7" s="8"/>
    </row>
    <row r="8" spans="1:11" ht="25.5" customHeight="1" thickBot="1">
      <c r="A8" s="7"/>
      <c r="B8" s="15"/>
      <c r="C8" s="91"/>
      <c r="D8" s="91"/>
      <c r="E8" s="91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107" t="s">
        <v>16</v>
      </c>
      <c r="D9" s="108"/>
      <c r="E9" s="32" t="s">
        <v>33</v>
      </c>
      <c r="F9" s="3"/>
      <c r="G9" s="3"/>
      <c r="H9" s="3"/>
      <c r="I9" s="55" t="s">
        <v>18</v>
      </c>
      <c r="J9" s="33"/>
      <c r="K9" s="8"/>
    </row>
    <row r="10" spans="1:11" ht="15">
      <c r="A10" s="7"/>
      <c r="B10" s="15"/>
      <c r="C10" s="98" t="s">
        <v>15</v>
      </c>
      <c r="D10" s="99"/>
      <c r="E10" s="28" t="s">
        <v>35</v>
      </c>
      <c r="F10" s="5"/>
      <c r="G10" s="5"/>
      <c r="H10" s="5"/>
      <c r="I10" s="27" t="s">
        <v>34</v>
      </c>
      <c r="J10" s="34"/>
      <c r="K10" s="8"/>
    </row>
    <row r="11" spans="1:11" ht="14.25" customHeight="1">
      <c r="A11" s="7"/>
      <c r="B11" s="15"/>
      <c r="C11" s="98" t="s">
        <v>14</v>
      </c>
      <c r="D11" s="99"/>
      <c r="E11" s="28"/>
      <c r="F11" s="5"/>
      <c r="G11" s="5"/>
      <c r="H11" s="5"/>
      <c r="I11" s="19" t="s">
        <v>22</v>
      </c>
      <c r="J11" s="34"/>
      <c r="K11" s="8"/>
    </row>
    <row r="12" spans="1:11" ht="14.25" customHeight="1">
      <c r="A12" s="7"/>
      <c r="B12" s="15"/>
      <c r="C12" s="98" t="s">
        <v>13</v>
      </c>
      <c r="D12" s="99"/>
      <c r="E12" s="28" t="s">
        <v>37</v>
      </c>
      <c r="F12" s="5"/>
      <c r="G12" s="5"/>
      <c r="H12" s="5"/>
      <c r="I12" s="27" t="s">
        <v>23</v>
      </c>
      <c r="J12" s="34"/>
      <c r="K12" s="8"/>
    </row>
    <row r="13" spans="1:11" ht="14.25" customHeight="1">
      <c r="A13" s="7"/>
      <c r="B13" s="15"/>
      <c r="C13" s="98" t="s">
        <v>0</v>
      </c>
      <c r="D13" s="99"/>
      <c r="E13" s="42" t="s">
        <v>38</v>
      </c>
      <c r="F13" s="60" t="s">
        <v>31</v>
      </c>
      <c r="G13" s="42" t="s">
        <v>9</v>
      </c>
      <c r="H13" s="7"/>
      <c r="I13" s="19" t="s">
        <v>24</v>
      </c>
      <c r="J13" s="34"/>
      <c r="K13" s="8"/>
    </row>
    <row r="14" spans="1:11" ht="15">
      <c r="A14" s="7"/>
      <c r="B14" s="15"/>
      <c r="C14" s="100" t="s">
        <v>20</v>
      </c>
      <c r="D14" s="101"/>
      <c r="E14" s="28">
        <v>5356034</v>
      </c>
      <c r="F14" s="5"/>
      <c r="G14" s="5"/>
      <c r="H14" s="5"/>
      <c r="I14" s="19"/>
      <c r="J14" s="8"/>
      <c r="K14" s="8"/>
    </row>
    <row r="15" spans="1:11" ht="16.5">
      <c r="A15" s="7"/>
      <c r="B15" s="15"/>
      <c r="C15" s="100" t="s">
        <v>21</v>
      </c>
      <c r="D15" s="101"/>
      <c r="E15" s="62" t="s">
        <v>36</v>
      </c>
      <c r="F15" s="5"/>
      <c r="G15" s="5"/>
      <c r="H15" s="5"/>
      <c r="I15" s="19" t="s">
        <v>25</v>
      </c>
      <c r="J15" s="34"/>
      <c r="K15" s="8"/>
    </row>
    <row r="16" spans="1:11" ht="15.75" thickBot="1">
      <c r="A16" s="7"/>
      <c r="B16" s="15"/>
      <c r="C16" s="102" t="s">
        <v>19</v>
      </c>
      <c r="D16" s="103"/>
      <c r="E16" s="39"/>
      <c r="F16" s="24"/>
      <c r="G16" s="104"/>
      <c r="H16" s="104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1" ht="15.75" thickBot="1">
      <c r="A18" s="37"/>
      <c r="B18" s="20"/>
      <c r="C18" s="40" t="s">
        <v>17</v>
      </c>
      <c r="D18" s="94" t="s">
        <v>6</v>
      </c>
      <c r="E18" s="95"/>
      <c r="F18" s="40" t="s">
        <v>5</v>
      </c>
      <c r="G18" s="40" t="s">
        <v>11</v>
      </c>
      <c r="H18" s="40" t="s">
        <v>4</v>
      </c>
      <c r="I18" s="41" t="s">
        <v>3</v>
      </c>
      <c r="J18" s="26" t="s">
        <v>7</v>
      </c>
      <c r="K18" s="21"/>
    </row>
    <row r="19" spans="1:15" ht="18.75">
      <c r="A19" s="7"/>
      <c r="B19" s="15"/>
      <c r="C19" s="47">
        <v>101</v>
      </c>
      <c r="D19" s="96" t="s">
        <v>140</v>
      </c>
      <c r="E19" s="112"/>
      <c r="F19" s="52">
        <v>1</v>
      </c>
      <c r="G19" s="47" t="s">
        <v>11</v>
      </c>
      <c r="H19" s="66">
        <f>+N89</f>
        <v>1844.0917835294122</v>
      </c>
      <c r="I19" s="48"/>
      <c r="J19" s="44"/>
      <c r="K19" s="8"/>
      <c r="L19" s="70"/>
      <c r="M19" s="7"/>
      <c r="O19" s="63"/>
    </row>
    <row r="20" spans="1:15" ht="18.75">
      <c r="A20" s="7"/>
      <c r="B20" s="15"/>
      <c r="C20" s="50">
        <v>102</v>
      </c>
      <c r="D20" s="88" t="s">
        <v>141</v>
      </c>
      <c r="E20" s="111"/>
      <c r="F20" s="51">
        <v>1</v>
      </c>
      <c r="G20" s="43" t="s">
        <v>11</v>
      </c>
      <c r="H20" s="68">
        <f>+N90</f>
        <v>3125.579294117648</v>
      </c>
      <c r="I20" s="49"/>
      <c r="J20" s="45"/>
      <c r="K20" s="8"/>
      <c r="L20" s="70"/>
      <c r="M20" s="7"/>
      <c r="O20" s="63"/>
    </row>
    <row r="21" spans="1:15" ht="18.75" customHeight="1">
      <c r="A21" s="7"/>
      <c r="B21" s="15"/>
      <c r="C21" s="50">
        <v>103</v>
      </c>
      <c r="D21" s="88" t="s">
        <v>142</v>
      </c>
      <c r="E21" s="111"/>
      <c r="F21" s="51">
        <v>1</v>
      </c>
      <c r="G21" s="43" t="s">
        <v>11</v>
      </c>
      <c r="H21" s="68">
        <f aca="true" t="shared" si="0" ref="H21:H84">+N91</f>
        <v>3125.579294117648</v>
      </c>
      <c r="I21" s="49"/>
      <c r="J21" s="45"/>
      <c r="K21" s="8"/>
      <c r="L21" s="70"/>
      <c r="M21" s="7"/>
      <c r="O21" s="63"/>
    </row>
    <row r="22" spans="1:11" ht="18.75" customHeight="1">
      <c r="A22" s="7"/>
      <c r="B22" s="15"/>
      <c r="C22" s="50">
        <v>104</v>
      </c>
      <c r="D22" s="88" t="s">
        <v>143</v>
      </c>
      <c r="E22" s="111"/>
      <c r="F22" s="53">
        <v>1</v>
      </c>
      <c r="G22" s="43" t="s">
        <v>11</v>
      </c>
      <c r="H22" s="68">
        <f t="shared" si="0"/>
        <v>468.8368941176471</v>
      </c>
      <c r="I22" s="49"/>
      <c r="J22" s="45"/>
      <c r="K22" s="8"/>
    </row>
    <row r="23" spans="1:14" ht="18.75" customHeight="1">
      <c r="A23" s="7"/>
      <c r="B23" s="15"/>
      <c r="C23" s="50">
        <v>105</v>
      </c>
      <c r="D23" s="88" t="s">
        <v>144</v>
      </c>
      <c r="E23" s="111"/>
      <c r="F23" s="53">
        <v>1</v>
      </c>
      <c r="G23" s="43" t="s">
        <v>11</v>
      </c>
      <c r="H23" s="68">
        <f t="shared" si="0"/>
        <v>531.34848</v>
      </c>
      <c r="I23" s="49"/>
      <c r="J23" s="45"/>
      <c r="K23" s="8"/>
      <c r="L23" s="71"/>
      <c r="M23" s="72"/>
      <c r="N23" s="73"/>
    </row>
    <row r="24" spans="1:14" ht="18.75" customHeight="1">
      <c r="A24" s="7"/>
      <c r="B24" s="15"/>
      <c r="C24" s="50">
        <v>106</v>
      </c>
      <c r="D24" s="88" t="s">
        <v>145</v>
      </c>
      <c r="E24" s="111"/>
      <c r="F24" s="53">
        <v>1</v>
      </c>
      <c r="G24" s="43" t="s">
        <v>11</v>
      </c>
      <c r="H24" s="68">
        <f t="shared" si="0"/>
        <v>656.3716517647058</v>
      </c>
      <c r="I24" s="49"/>
      <c r="J24" s="45"/>
      <c r="K24" s="8"/>
      <c r="L24" s="71"/>
      <c r="M24" s="72"/>
      <c r="N24" s="73"/>
    </row>
    <row r="25" spans="1:14" ht="18.75" customHeight="1">
      <c r="A25" s="7"/>
      <c r="B25" s="15"/>
      <c r="C25" s="50">
        <v>107</v>
      </c>
      <c r="D25" s="88" t="s">
        <v>146</v>
      </c>
      <c r="E25" s="111"/>
      <c r="F25" s="53">
        <v>1</v>
      </c>
      <c r="G25" s="43" t="s">
        <v>11</v>
      </c>
      <c r="H25" s="68">
        <f t="shared" si="0"/>
        <v>843.9064094117648</v>
      </c>
      <c r="I25" s="49"/>
      <c r="J25" s="45"/>
      <c r="K25" s="8"/>
      <c r="L25" s="71"/>
      <c r="M25" s="72"/>
      <c r="N25" s="73"/>
    </row>
    <row r="26" spans="1:14" ht="18.75" customHeight="1">
      <c r="A26" s="7"/>
      <c r="B26" s="15"/>
      <c r="C26" s="50">
        <v>108</v>
      </c>
      <c r="D26" s="88" t="s">
        <v>147</v>
      </c>
      <c r="E26" s="111"/>
      <c r="F26" s="53">
        <v>1</v>
      </c>
      <c r="G26" s="43" t="s">
        <v>11</v>
      </c>
      <c r="H26" s="68">
        <f t="shared" si="0"/>
        <v>1000.1853741176469</v>
      </c>
      <c r="I26" s="49"/>
      <c r="J26" s="45"/>
      <c r="K26" s="8"/>
      <c r="L26" s="71"/>
      <c r="M26" s="72"/>
      <c r="N26" s="73"/>
    </row>
    <row r="27" spans="1:14" ht="18.75" customHeight="1">
      <c r="A27" s="7"/>
      <c r="B27" s="15"/>
      <c r="C27" s="50">
        <v>109</v>
      </c>
      <c r="D27" s="88" t="s">
        <v>148</v>
      </c>
      <c r="E27" s="111"/>
      <c r="F27" s="53">
        <v>1</v>
      </c>
      <c r="G27" s="43" t="s">
        <v>11</v>
      </c>
      <c r="H27" s="68">
        <f t="shared" si="0"/>
        <v>1187.7201317647057</v>
      </c>
      <c r="I27" s="49"/>
      <c r="J27" s="45"/>
      <c r="K27" s="8"/>
      <c r="L27" s="71"/>
      <c r="M27" s="72"/>
      <c r="N27" s="73"/>
    </row>
    <row r="28" spans="1:14" ht="18.75" customHeight="1">
      <c r="A28" s="7"/>
      <c r="B28" s="15"/>
      <c r="C28" s="50">
        <v>110</v>
      </c>
      <c r="D28" s="88" t="s">
        <v>149</v>
      </c>
      <c r="E28" s="111"/>
      <c r="F28" s="53">
        <v>1</v>
      </c>
      <c r="G28" s="43" t="s">
        <v>11</v>
      </c>
      <c r="H28" s="68">
        <f t="shared" si="0"/>
        <v>1812.8359905882353</v>
      </c>
      <c r="I28" s="49"/>
      <c r="J28" s="45"/>
      <c r="K28" s="8"/>
      <c r="L28" s="71"/>
      <c r="M28" s="72"/>
      <c r="N28" s="73"/>
    </row>
    <row r="29" spans="1:14" ht="18.75" customHeight="1">
      <c r="A29" s="7"/>
      <c r="B29" s="15"/>
      <c r="C29" s="50">
        <v>111</v>
      </c>
      <c r="D29" s="88" t="s">
        <v>150</v>
      </c>
      <c r="E29" s="111"/>
      <c r="F29" s="53">
        <v>1</v>
      </c>
      <c r="G29" s="43" t="s">
        <v>11</v>
      </c>
      <c r="H29" s="68">
        <f t="shared" si="0"/>
        <v>375.06951529411765</v>
      </c>
      <c r="I29" s="49"/>
      <c r="J29" s="45"/>
      <c r="K29" s="8"/>
      <c r="L29" s="71"/>
      <c r="M29" s="72"/>
      <c r="N29" s="73"/>
    </row>
    <row r="30" spans="1:14" ht="18.75" customHeight="1">
      <c r="A30" s="7"/>
      <c r="B30" s="15"/>
      <c r="C30" s="50">
        <v>112</v>
      </c>
      <c r="D30" s="88" t="s">
        <v>151</v>
      </c>
      <c r="E30" s="111"/>
      <c r="F30" s="53">
        <v>1</v>
      </c>
      <c r="G30" s="43" t="s">
        <v>11</v>
      </c>
      <c r="H30" s="68">
        <f t="shared" si="0"/>
        <v>437.58110117647067</v>
      </c>
      <c r="I30" s="49"/>
      <c r="J30" s="45"/>
      <c r="K30" s="8"/>
      <c r="L30" s="71"/>
      <c r="M30" s="72"/>
      <c r="N30" s="73"/>
    </row>
    <row r="31" spans="1:14" ht="18.75" customHeight="1">
      <c r="A31" s="7"/>
      <c r="B31" s="15"/>
      <c r="C31" s="50">
        <v>113</v>
      </c>
      <c r="D31" s="88" t="s">
        <v>152</v>
      </c>
      <c r="E31" s="111"/>
      <c r="F31" s="53">
        <v>1</v>
      </c>
      <c r="G31" s="43" t="s">
        <v>11</v>
      </c>
      <c r="H31" s="68">
        <f t="shared" si="0"/>
        <v>687.6274447058826</v>
      </c>
      <c r="I31" s="49"/>
      <c r="J31" s="45"/>
      <c r="K31" s="8"/>
      <c r="L31" s="71"/>
      <c r="M31" s="72"/>
      <c r="N31" s="73"/>
    </row>
    <row r="32" spans="1:14" ht="18.75" customHeight="1">
      <c r="A32" s="7"/>
      <c r="B32" s="15"/>
      <c r="C32" s="50">
        <v>114</v>
      </c>
      <c r="D32" s="88" t="s">
        <v>153</v>
      </c>
      <c r="E32" s="111"/>
      <c r="F32" s="53">
        <v>1</v>
      </c>
      <c r="G32" s="43" t="s">
        <v>11</v>
      </c>
      <c r="H32" s="68">
        <f t="shared" si="0"/>
        <v>812.6506164705884</v>
      </c>
      <c r="I32" s="49"/>
      <c r="J32" s="45"/>
      <c r="K32" s="8"/>
      <c r="L32" s="71"/>
      <c r="M32" s="72"/>
      <c r="N32" s="73"/>
    </row>
    <row r="33" spans="1:14" ht="18.75" customHeight="1">
      <c r="A33" s="7"/>
      <c r="B33" s="15"/>
      <c r="C33" s="50">
        <v>115</v>
      </c>
      <c r="D33" s="88" t="s">
        <v>154</v>
      </c>
      <c r="E33" s="111"/>
      <c r="F33" s="53">
        <v>1</v>
      </c>
      <c r="G33" s="43" t="s">
        <v>11</v>
      </c>
      <c r="H33" s="68">
        <f t="shared" si="0"/>
        <v>1187.7201317647057</v>
      </c>
      <c r="I33" s="49"/>
      <c r="J33" s="45"/>
      <c r="K33" s="8"/>
      <c r="L33" s="71"/>
      <c r="M33" s="72"/>
      <c r="N33" s="73"/>
    </row>
    <row r="34" spans="1:14" ht="18.75" customHeight="1">
      <c r="A34" s="7"/>
      <c r="B34" s="15"/>
      <c r="C34" s="50">
        <v>116</v>
      </c>
      <c r="D34" s="88" t="s">
        <v>155</v>
      </c>
      <c r="E34" s="111"/>
      <c r="F34" s="53">
        <v>1</v>
      </c>
      <c r="G34" s="43" t="s">
        <v>11</v>
      </c>
      <c r="H34" s="68">
        <f t="shared" si="0"/>
        <v>1437.7664752941175</v>
      </c>
      <c r="I34" s="49"/>
      <c r="J34" s="45"/>
      <c r="K34" s="8"/>
      <c r="L34" s="71"/>
      <c r="M34" s="72"/>
      <c r="N34" s="73"/>
    </row>
    <row r="35" spans="1:14" ht="18.75" customHeight="1">
      <c r="A35" s="7"/>
      <c r="B35" s="15"/>
      <c r="C35" s="50">
        <v>117</v>
      </c>
      <c r="D35" s="88" t="s">
        <v>156</v>
      </c>
      <c r="E35" s="111"/>
      <c r="F35" s="53">
        <v>1</v>
      </c>
      <c r="G35" s="43" t="s">
        <v>11</v>
      </c>
      <c r="H35" s="68">
        <f t="shared" si="0"/>
        <v>562.6042729411765</v>
      </c>
      <c r="I35" s="49"/>
      <c r="J35" s="45"/>
      <c r="K35" s="8"/>
      <c r="L35" s="71"/>
      <c r="M35" s="72"/>
      <c r="N35" s="73"/>
    </row>
    <row r="36" spans="1:14" ht="18.75" customHeight="1">
      <c r="A36" s="7"/>
      <c r="B36" s="15"/>
      <c r="C36" s="50">
        <v>118</v>
      </c>
      <c r="D36" s="88" t="s">
        <v>157</v>
      </c>
      <c r="E36" s="111"/>
      <c r="F36" s="53">
        <v>1</v>
      </c>
      <c r="G36" s="43" t="s">
        <v>11</v>
      </c>
      <c r="H36" s="68">
        <f t="shared" si="0"/>
        <v>687.6274447058826</v>
      </c>
      <c r="I36" s="49"/>
      <c r="J36" s="45"/>
      <c r="K36" s="8"/>
      <c r="L36" s="71"/>
      <c r="M36" s="72"/>
      <c r="N36" s="73"/>
    </row>
    <row r="37" spans="1:14" ht="18.75" customHeight="1">
      <c r="A37" s="7"/>
      <c r="B37" s="15"/>
      <c r="C37" s="50">
        <v>119</v>
      </c>
      <c r="D37" s="88" t="s">
        <v>158</v>
      </c>
      <c r="E37" s="111"/>
      <c r="F37" s="53">
        <v>1</v>
      </c>
      <c r="G37" s="43" t="s">
        <v>11</v>
      </c>
      <c r="H37" s="68">
        <f t="shared" si="0"/>
        <v>1000.1853741176469</v>
      </c>
      <c r="I37" s="49"/>
      <c r="J37" s="45"/>
      <c r="K37" s="8"/>
      <c r="L37" s="71"/>
      <c r="M37" s="72"/>
      <c r="N37" s="73"/>
    </row>
    <row r="38" spans="1:14" ht="18.75" customHeight="1">
      <c r="A38" s="7"/>
      <c r="B38" s="15"/>
      <c r="C38" s="50">
        <v>120</v>
      </c>
      <c r="D38" s="88" t="s">
        <v>159</v>
      </c>
      <c r="E38" s="111"/>
      <c r="F38" s="53">
        <v>1</v>
      </c>
      <c r="G38" s="43" t="s">
        <v>11</v>
      </c>
      <c r="H38" s="68">
        <f t="shared" si="0"/>
        <v>1750.3244047058827</v>
      </c>
      <c r="I38" s="49"/>
      <c r="J38" s="45"/>
      <c r="K38" s="8"/>
      <c r="L38" s="71"/>
      <c r="M38" s="72"/>
      <c r="N38" s="73"/>
    </row>
    <row r="39" spans="1:14" ht="18.75" customHeight="1">
      <c r="A39" s="7"/>
      <c r="B39" s="15"/>
      <c r="C39" s="50">
        <v>121</v>
      </c>
      <c r="D39" s="88" t="s">
        <v>160</v>
      </c>
      <c r="E39" s="111"/>
      <c r="F39" s="53">
        <v>1</v>
      </c>
      <c r="G39" s="43" t="s">
        <v>11</v>
      </c>
      <c r="H39" s="68">
        <f t="shared" si="0"/>
        <v>2969.300329411765</v>
      </c>
      <c r="I39" s="49"/>
      <c r="J39" s="45"/>
      <c r="K39" s="8"/>
      <c r="L39" s="71"/>
      <c r="M39" s="72"/>
      <c r="N39" s="73"/>
    </row>
    <row r="40" spans="1:14" ht="18.75" customHeight="1">
      <c r="A40" s="7"/>
      <c r="B40" s="15"/>
      <c r="C40" s="50">
        <v>122</v>
      </c>
      <c r="D40" s="88" t="s">
        <v>161</v>
      </c>
      <c r="E40" s="111"/>
      <c r="F40" s="53">
        <v>1</v>
      </c>
      <c r="G40" s="43" t="s">
        <v>11</v>
      </c>
      <c r="H40" s="68">
        <f t="shared" si="0"/>
        <v>5250.973214117646</v>
      </c>
      <c r="I40" s="49"/>
      <c r="J40" s="45"/>
      <c r="K40" s="8"/>
      <c r="L40" s="71"/>
      <c r="M40" s="72"/>
      <c r="N40" s="73"/>
    </row>
    <row r="41" spans="1:14" ht="18.75" customHeight="1">
      <c r="A41" s="7"/>
      <c r="B41" s="15"/>
      <c r="C41" s="50">
        <v>123</v>
      </c>
      <c r="D41" s="88" t="s">
        <v>162</v>
      </c>
      <c r="E41" s="111"/>
      <c r="F41" s="53">
        <v>1</v>
      </c>
      <c r="G41" s="43" t="s">
        <v>11</v>
      </c>
      <c r="H41" s="68">
        <f t="shared" si="0"/>
        <v>468.8368941176471</v>
      </c>
      <c r="I41" s="49"/>
      <c r="J41" s="45"/>
      <c r="K41" s="8"/>
      <c r="L41" s="71"/>
      <c r="M41" s="72"/>
      <c r="N41" s="73"/>
    </row>
    <row r="42" spans="1:14" ht="18.75" customHeight="1">
      <c r="A42" s="7"/>
      <c r="B42" s="15"/>
      <c r="C42" s="50">
        <v>124</v>
      </c>
      <c r="D42" s="88" t="s">
        <v>163</v>
      </c>
      <c r="E42" s="111"/>
      <c r="F42" s="53">
        <v>1</v>
      </c>
      <c r="G42" s="43" t="s">
        <v>11</v>
      </c>
      <c r="H42" s="68">
        <f t="shared" si="0"/>
        <v>562.6042729411765</v>
      </c>
      <c r="I42" s="49"/>
      <c r="J42" s="45"/>
      <c r="K42" s="8"/>
      <c r="L42" s="71"/>
      <c r="M42" s="72"/>
      <c r="N42" s="73"/>
    </row>
    <row r="43" spans="1:14" ht="18.75" customHeight="1">
      <c r="A43" s="7"/>
      <c r="B43" s="15"/>
      <c r="C43" s="50">
        <v>125</v>
      </c>
      <c r="D43" s="88" t="s">
        <v>164</v>
      </c>
      <c r="E43" s="111"/>
      <c r="F43" s="53">
        <v>1</v>
      </c>
      <c r="G43" s="43" t="s">
        <v>11</v>
      </c>
      <c r="H43" s="68">
        <f t="shared" si="0"/>
        <v>625.1158588235295</v>
      </c>
      <c r="I43" s="49"/>
      <c r="J43" s="45"/>
      <c r="K43" s="8"/>
      <c r="L43" s="71"/>
      <c r="M43" s="72"/>
      <c r="N43" s="73"/>
    </row>
    <row r="44" spans="1:14" ht="18.75" customHeight="1">
      <c r="A44" s="7"/>
      <c r="B44" s="15"/>
      <c r="C44" s="50">
        <v>126</v>
      </c>
      <c r="D44" s="88" t="s">
        <v>165</v>
      </c>
      <c r="E44" s="111"/>
      <c r="F44" s="53">
        <v>1</v>
      </c>
      <c r="G44" s="43" t="s">
        <v>11</v>
      </c>
      <c r="H44" s="68">
        <f t="shared" si="0"/>
        <v>906.4179952941176</v>
      </c>
      <c r="I44" s="49"/>
      <c r="J44" s="45"/>
      <c r="K44" s="8"/>
      <c r="L44" s="71"/>
      <c r="M44" s="72"/>
      <c r="N44" s="73"/>
    </row>
    <row r="45" spans="1:14" ht="18.75" customHeight="1">
      <c r="A45" s="7"/>
      <c r="B45" s="15"/>
      <c r="C45" s="50">
        <v>127</v>
      </c>
      <c r="D45" s="88" t="s">
        <v>166</v>
      </c>
      <c r="E45" s="111"/>
      <c r="F45" s="53">
        <v>1</v>
      </c>
      <c r="G45" s="43" t="s">
        <v>11</v>
      </c>
      <c r="H45" s="68">
        <f t="shared" si="0"/>
        <v>1125.208545882353</v>
      </c>
      <c r="I45" s="49"/>
      <c r="J45" s="45"/>
      <c r="K45" s="8"/>
      <c r="L45" s="71"/>
      <c r="M45" s="72"/>
      <c r="N45" s="73"/>
    </row>
    <row r="46" spans="1:14" ht="18.75" customHeight="1">
      <c r="A46" s="7"/>
      <c r="B46" s="15"/>
      <c r="C46" s="50">
        <v>128</v>
      </c>
      <c r="D46" s="88" t="s">
        <v>167</v>
      </c>
      <c r="E46" s="111"/>
      <c r="F46" s="53">
        <v>1</v>
      </c>
      <c r="G46" s="43" t="s">
        <v>11</v>
      </c>
      <c r="H46" s="68">
        <f t="shared" si="0"/>
        <v>1156.4643388235297</v>
      </c>
      <c r="I46" s="49"/>
      <c r="J46" s="45"/>
      <c r="K46" s="8"/>
      <c r="L46" s="71"/>
      <c r="M46" s="72"/>
      <c r="N46" s="73"/>
    </row>
    <row r="47" spans="1:14" ht="18.75" customHeight="1">
      <c r="A47" s="7"/>
      <c r="B47" s="15"/>
      <c r="C47" s="50">
        <v>129</v>
      </c>
      <c r="D47" s="88" t="s">
        <v>168</v>
      </c>
      <c r="E47" s="111"/>
      <c r="F47" s="53">
        <v>1</v>
      </c>
      <c r="G47" s="43" t="s">
        <v>11</v>
      </c>
      <c r="H47" s="68">
        <f t="shared" si="0"/>
        <v>1750.3244047058827</v>
      </c>
      <c r="I47" s="49"/>
      <c r="J47" s="45"/>
      <c r="K47" s="8"/>
      <c r="L47" s="71"/>
      <c r="M47" s="72"/>
      <c r="N47" s="73"/>
    </row>
    <row r="48" spans="1:14" ht="18.75" customHeight="1">
      <c r="A48" s="7"/>
      <c r="B48" s="15"/>
      <c r="C48" s="50">
        <v>130</v>
      </c>
      <c r="D48" s="88" t="s">
        <v>169</v>
      </c>
      <c r="E48" s="111"/>
      <c r="F48" s="53">
        <v>1</v>
      </c>
      <c r="G48" s="43" t="s">
        <v>11</v>
      </c>
      <c r="H48" s="68">
        <f t="shared" si="0"/>
        <v>1250.231717647059</v>
      </c>
      <c r="I48" s="49"/>
      <c r="J48" s="45"/>
      <c r="K48" s="8"/>
      <c r="L48" s="71"/>
      <c r="M48" s="72"/>
      <c r="N48" s="73"/>
    </row>
    <row r="49" spans="1:14" ht="18.75" customHeight="1">
      <c r="A49" s="7"/>
      <c r="B49" s="15"/>
      <c r="C49" s="50">
        <v>131</v>
      </c>
      <c r="D49" s="88" t="s">
        <v>170</v>
      </c>
      <c r="E49" s="111"/>
      <c r="F49" s="53">
        <v>1</v>
      </c>
      <c r="G49" s="43" t="s">
        <v>11</v>
      </c>
      <c r="H49" s="68">
        <f t="shared" si="0"/>
        <v>1656.557025882353</v>
      </c>
      <c r="I49" s="49"/>
      <c r="J49" s="45"/>
      <c r="K49" s="8"/>
      <c r="L49" s="74"/>
      <c r="M49" s="72"/>
      <c r="N49" s="73"/>
    </row>
    <row r="50" spans="1:14" ht="18.75" customHeight="1">
      <c r="A50" s="7"/>
      <c r="B50" s="15"/>
      <c r="C50" s="50">
        <v>132</v>
      </c>
      <c r="D50" s="88" t="s">
        <v>171</v>
      </c>
      <c r="E50" s="111"/>
      <c r="F50" s="53">
        <v>1</v>
      </c>
      <c r="G50" s="43" t="s">
        <v>11</v>
      </c>
      <c r="H50" s="68">
        <f t="shared" si="0"/>
        <v>2625.486607058823</v>
      </c>
      <c r="I50" s="49"/>
      <c r="J50" s="45"/>
      <c r="K50" s="8"/>
      <c r="L50" s="74"/>
      <c r="M50" s="72"/>
      <c r="N50" s="73"/>
    </row>
    <row r="51" spans="1:14" ht="18.75" customHeight="1">
      <c r="A51" s="7"/>
      <c r="B51" s="15"/>
      <c r="C51" s="50">
        <v>133</v>
      </c>
      <c r="D51" s="88" t="s">
        <v>172</v>
      </c>
      <c r="E51" s="111"/>
      <c r="F51" s="53">
        <v>1</v>
      </c>
      <c r="G51" s="43" t="s">
        <v>11</v>
      </c>
      <c r="H51" s="68">
        <f t="shared" si="0"/>
        <v>4219.532047058823</v>
      </c>
      <c r="I51" s="49"/>
      <c r="J51" s="45"/>
      <c r="K51" s="8"/>
      <c r="L51" s="74"/>
      <c r="M51" s="72"/>
      <c r="N51" s="73"/>
    </row>
    <row r="52" spans="1:14" ht="18.75" customHeight="1">
      <c r="A52" s="7"/>
      <c r="B52" s="15"/>
      <c r="C52" s="50">
        <v>134</v>
      </c>
      <c r="D52" s="88" t="s">
        <v>173</v>
      </c>
      <c r="E52" s="111"/>
      <c r="F52" s="53">
        <v>1</v>
      </c>
      <c r="G52" s="43" t="s">
        <v>11</v>
      </c>
      <c r="H52" s="68">
        <f t="shared" si="0"/>
        <v>6188.647002352944</v>
      </c>
      <c r="I52" s="49"/>
      <c r="J52" s="45"/>
      <c r="K52" s="8"/>
      <c r="L52" s="74"/>
      <c r="M52" s="72"/>
      <c r="N52" s="73"/>
    </row>
    <row r="53" spans="1:14" ht="18.75" customHeight="1">
      <c r="A53" s="7"/>
      <c r="B53" s="15"/>
      <c r="C53" s="50">
        <v>135</v>
      </c>
      <c r="D53" s="88" t="s">
        <v>174</v>
      </c>
      <c r="E53" s="111"/>
      <c r="F53" s="53">
        <v>1</v>
      </c>
      <c r="G53" s="43" t="s">
        <v>11</v>
      </c>
      <c r="H53" s="68">
        <f t="shared" si="0"/>
        <v>8751.622023529413</v>
      </c>
      <c r="I53" s="49"/>
      <c r="J53" s="45"/>
      <c r="K53" s="8"/>
      <c r="L53" s="74"/>
      <c r="M53" s="72"/>
      <c r="N53" s="73"/>
    </row>
    <row r="54" spans="1:14" ht="18.75" customHeight="1">
      <c r="A54" s="7"/>
      <c r="B54" s="15"/>
      <c r="C54" s="50">
        <v>136</v>
      </c>
      <c r="D54" s="88" t="s">
        <v>175</v>
      </c>
      <c r="E54" s="111"/>
      <c r="F54" s="53">
        <v>1</v>
      </c>
      <c r="G54" s="43" t="s">
        <v>11</v>
      </c>
      <c r="H54" s="68">
        <f t="shared" si="0"/>
        <v>1875.3475764705884</v>
      </c>
      <c r="I54" s="49"/>
      <c r="J54" s="45"/>
      <c r="K54" s="8"/>
      <c r="L54" s="74"/>
      <c r="M54" s="72"/>
      <c r="N54" s="73"/>
    </row>
    <row r="55" spans="1:14" ht="18.75" customHeight="1">
      <c r="A55" s="7"/>
      <c r="B55" s="15"/>
      <c r="C55" s="50">
        <v>137</v>
      </c>
      <c r="D55" s="88" t="s">
        <v>176</v>
      </c>
      <c r="E55" s="111"/>
      <c r="F55" s="53">
        <v>1</v>
      </c>
      <c r="G55" s="43" t="s">
        <v>11</v>
      </c>
      <c r="H55" s="68">
        <f t="shared" si="0"/>
        <v>2687.9981929411765</v>
      </c>
      <c r="I55" s="49"/>
      <c r="J55" s="45"/>
      <c r="K55" s="8"/>
      <c r="L55" s="74"/>
      <c r="M55" s="72"/>
      <c r="N55" s="73"/>
    </row>
    <row r="56" spans="1:14" ht="18.75" customHeight="1">
      <c r="A56" s="7"/>
      <c r="B56" s="15"/>
      <c r="C56" s="50">
        <v>138</v>
      </c>
      <c r="D56" s="88" t="s">
        <v>177</v>
      </c>
      <c r="E56" s="111"/>
      <c r="F56" s="53">
        <v>1</v>
      </c>
      <c r="G56" s="43" t="s">
        <v>11</v>
      </c>
      <c r="H56" s="68">
        <f t="shared" si="0"/>
        <v>3750.6951529411767</v>
      </c>
      <c r="I56" s="49"/>
      <c r="J56" s="45"/>
      <c r="K56" s="8"/>
      <c r="L56" s="74"/>
      <c r="M56" s="72"/>
      <c r="N56" s="73"/>
    </row>
    <row r="57" spans="1:14" ht="18.75" customHeight="1">
      <c r="A57" s="7"/>
      <c r="B57" s="15"/>
      <c r="C57" s="50">
        <v>139</v>
      </c>
      <c r="D57" s="88" t="s">
        <v>178</v>
      </c>
      <c r="E57" s="111"/>
      <c r="F57" s="53">
        <v>1</v>
      </c>
      <c r="G57" s="43" t="s">
        <v>11</v>
      </c>
      <c r="H57" s="68">
        <f t="shared" si="0"/>
        <v>5751.06590117647</v>
      </c>
      <c r="I57" s="49"/>
      <c r="J57" s="45"/>
      <c r="K57" s="8"/>
      <c r="L57" s="74"/>
      <c r="M57" s="72"/>
      <c r="N57" s="73"/>
    </row>
    <row r="58" spans="1:14" ht="18.75" customHeight="1">
      <c r="A58" s="7"/>
      <c r="B58" s="15"/>
      <c r="C58" s="50">
        <v>140</v>
      </c>
      <c r="D58" s="88" t="s">
        <v>179</v>
      </c>
      <c r="E58" s="111"/>
      <c r="F58" s="53">
        <v>1</v>
      </c>
      <c r="G58" s="43" t="s">
        <v>11</v>
      </c>
      <c r="H58" s="68">
        <f t="shared" si="0"/>
        <v>8282.785129411765</v>
      </c>
      <c r="I58" s="49"/>
      <c r="J58" s="45"/>
      <c r="K58" s="8"/>
      <c r="L58" s="74"/>
      <c r="M58" s="72"/>
      <c r="N58" s="73"/>
    </row>
    <row r="59" spans="1:14" ht="18.75" customHeight="1">
      <c r="A59" s="7"/>
      <c r="B59" s="15"/>
      <c r="C59" s="50">
        <v>141</v>
      </c>
      <c r="D59" s="88" t="s">
        <v>180</v>
      </c>
      <c r="E59" s="111"/>
      <c r="F59" s="53">
        <v>1</v>
      </c>
      <c r="G59" s="43" t="s">
        <v>11</v>
      </c>
      <c r="H59" s="68">
        <f t="shared" si="0"/>
        <v>11689.66656</v>
      </c>
      <c r="I59" s="49"/>
      <c r="J59" s="45"/>
      <c r="K59" s="8"/>
      <c r="L59" s="74"/>
      <c r="M59" s="72"/>
      <c r="N59" s="73"/>
    </row>
    <row r="60" spans="1:14" ht="18.75" customHeight="1">
      <c r="A60" s="7"/>
      <c r="B60" s="15"/>
      <c r="C60" s="50">
        <v>142</v>
      </c>
      <c r="D60" s="88" t="s">
        <v>181</v>
      </c>
      <c r="E60" s="111"/>
      <c r="F60" s="53">
        <v>1</v>
      </c>
      <c r="G60" s="43" t="s">
        <v>11</v>
      </c>
      <c r="H60" s="68">
        <f t="shared" si="0"/>
        <v>625.1158588235295</v>
      </c>
      <c r="I60" s="49"/>
      <c r="J60" s="45"/>
      <c r="K60" s="8"/>
      <c r="L60" s="74"/>
      <c r="M60" s="72"/>
      <c r="N60" s="73"/>
    </row>
    <row r="61" spans="1:14" ht="18.75" customHeight="1">
      <c r="A61" s="7"/>
      <c r="B61" s="15"/>
      <c r="C61" s="50">
        <v>143</v>
      </c>
      <c r="D61" s="88" t="s">
        <v>182</v>
      </c>
      <c r="E61" s="111"/>
      <c r="F61" s="53">
        <v>1</v>
      </c>
      <c r="G61" s="43" t="s">
        <v>11</v>
      </c>
      <c r="H61" s="68">
        <f t="shared" si="0"/>
        <v>718.8832376470588</v>
      </c>
      <c r="I61" s="49"/>
      <c r="J61" s="45"/>
      <c r="K61" s="8"/>
      <c r="L61" s="74"/>
      <c r="M61" s="72"/>
      <c r="N61" s="73"/>
    </row>
    <row r="62" spans="1:14" ht="18.75" customHeight="1">
      <c r="A62" s="7"/>
      <c r="B62" s="15"/>
      <c r="C62" s="50">
        <v>144</v>
      </c>
      <c r="D62" s="88" t="s">
        <v>183</v>
      </c>
      <c r="E62" s="111"/>
      <c r="F62" s="53">
        <v>1</v>
      </c>
      <c r="G62" s="43" t="s">
        <v>11</v>
      </c>
      <c r="H62" s="68">
        <f t="shared" si="0"/>
        <v>625.1158588235295</v>
      </c>
      <c r="I62" s="49"/>
      <c r="J62" s="45"/>
      <c r="K62" s="8"/>
      <c r="L62" s="74"/>
      <c r="M62" s="72"/>
      <c r="N62" s="73"/>
    </row>
    <row r="63" spans="1:14" ht="18.75" customHeight="1">
      <c r="A63" s="7"/>
      <c r="B63" s="15"/>
      <c r="C63" s="50">
        <v>145</v>
      </c>
      <c r="D63" s="88" t="s">
        <v>184</v>
      </c>
      <c r="E63" s="111"/>
      <c r="F63" s="53">
        <v>1</v>
      </c>
      <c r="G63" s="43" t="s">
        <v>11</v>
      </c>
      <c r="H63" s="68">
        <f t="shared" si="0"/>
        <v>718.8832376470588</v>
      </c>
      <c r="I63" s="49"/>
      <c r="J63" s="45"/>
      <c r="K63" s="8"/>
      <c r="L63" s="74"/>
      <c r="M63" s="72"/>
      <c r="N63" s="73"/>
    </row>
    <row r="64" spans="1:14" ht="18.75" customHeight="1">
      <c r="A64" s="7"/>
      <c r="B64" s="15"/>
      <c r="C64" s="50">
        <v>146</v>
      </c>
      <c r="D64" s="88" t="s">
        <v>185</v>
      </c>
      <c r="E64" s="111"/>
      <c r="F64" s="53">
        <v>1</v>
      </c>
      <c r="G64" s="43" t="s">
        <v>11</v>
      </c>
      <c r="H64" s="68">
        <f t="shared" si="0"/>
        <v>718.8832376470588</v>
      </c>
      <c r="I64" s="49"/>
      <c r="J64" s="45"/>
      <c r="K64" s="8"/>
      <c r="L64" s="74"/>
      <c r="M64" s="72"/>
      <c r="N64" s="73"/>
    </row>
    <row r="65" spans="1:14" ht="18.75" customHeight="1">
      <c r="A65" s="7"/>
      <c r="B65" s="15"/>
      <c r="C65" s="50">
        <v>147</v>
      </c>
      <c r="D65" s="88" t="s">
        <v>186</v>
      </c>
      <c r="E65" s="111"/>
      <c r="F65" s="53">
        <v>1</v>
      </c>
      <c r="G65" s="43" t="s">
        <v>11</v>
      </c>
      <c r="H65" s="68">
        <f t="shared" si="0"/>
        <v>1031.4411670588233</v>
      </c>
      <c r="I65" s="49"/>
      <c r="J65" s="45"/>
      <c r="K65" s="8"/>
      <c r="L65" s="75"/>
      <c r="M65" s="72"/>
      <c r="N65" s="73"/>
    </row>
    <row r="66" spans="1:14" ht="18.75" customHeight="1">
      <c r="A66" s="7"/>
      <c r="B66" s="15"/>
      <c r="C66" s="50">
        <v>148</v>
      </c>
      <c r="D66" s="88" t="s">
        <v>187</v>
      </c>
      <c r="E66" s="111"/>
      <c r="F66" s="53">
        <v>1</v>
      </c>
      <c r="G66" s="43" t="s">
        <v>11</v>
      </c>
      <c r="H66" s="68">
        <f t="shared" si="0"/>
        <v>1031.4411670588233</v>
      </c>
      <c r="I66" s="49"/>
      <c r="J66" s="45"/>
      <c r="K66" s="8"/>
      <c r="L66" s="75"/>
      <c r="M66" s="72"/>
      <c r="N66" s="73"/>
    </row>
    <row r="67" spans="1:14" ht="18.75" customHeight="1">
      <c r="A67" s="7"/>
      <c r="B67" s="15"/>
      <c r="C67" s="50">
        <v>149</v>
      </c>
      <c r="D67" s="88" t="s">
        <v>188</v>
      </c>
      <c r="E67" s="111"/>
      <c r="F67" s="53">
        <v>1</v>
      </c>
      <c r="G67" s="43" t="s">
        <v>11</v>
      </c>
      <c r="H67" s="68">
        <f t="shared" si="0"/>
        <v>1562.789647058824</v>
      </c>
      <c r="I67" s="49"/>
      <c r="J67" s="45"/>
      <c r="K67" s="8"/>
      <c r="L67" s="75"/>
      <c r="M67" s="72"/>
      <c r="N67" s="73"/>
    </row>
    <row r="68" spans="1:14" ht="18.75" customHeight="1">
      <c r="A68" s="7"/>
      <c r="B68" s="15"/>
      <c r="C68" s="50">
        <v>150</v>
      </c>
      <c r="D68" s="88" t="s">
        <v>189</v>
      </c>
      <c r="E68" s="111"/>
      <c r="F68" s="53">
        <v>1</v>
      </c>
      <c r="G68" s="43" t="s">
        <v>11</v>
      </c>
      <c r="H68" s="68">
        <f t="shared" si="0"/>
        <v>1562.789647058824</v>
      </c>
      <c r="I68" s="49"/>
      <c r="J68" s="45"/>
      <c r="K68" s="8"/>
      <c r="L68" s="75"/>
      <c r="M68" s="72"/>
      <c r="N68" s="73"/>
    </row>
    <row r="69" spans="1:14" ht="18.75" customHeight="1">
      <c r="A69" s="7"/>
      <c r="B69" s="15"/>
      <c r="C69" s="50">
        <v>151</v>
      </c>
      <c r="D69" s="88" t="s">
        <v>190</v>
      </c>
      <c r="E69" s="111"/>
      <c r="F69" s="53">
        <v>1</v>
      </c>
      <c r="G69" s="43" t="s">
        <v>11</v>
      </c>
      <c r="H69" s="68">
        <f t="shared" si="0"/>
        <v>2406.6960564705882</v>
      </c>
      <c r="I69" s="49"/>
      <c r="J69" s="45"/>
      <c r="K69" s="8"/>
      <c r="L69" s="75"/>
      <c r="M69" s="72"/>
      <c r="N69" s="73"/>
    </row>
    <row r="70" spans="1:14" ht="18.75" customHeight="1">
      <c r="A70" s="7"/>
      <c r="B70" s="15"/>
      <c r="C70" s="50">
        <v>152</v>
      </c>
      <c r="D70" s="88" t="s">
        <v>191</v>
      </c>
      <c r="E70" s="111"/>
      <c r="F70" s="53">
        <v>1</v>
      </c>
      <c r="G70" s="43" t="s">
        <v>11</v>
      </c>
      <c r="H70" s="68">
        <f t="shared" si="0"/>
        <v>2406.6960564705882</v>
      </c>
      <c r="I70" s="49"/>
      <c r="J70" s="45"/>
      <c r="K70" s="8"/>
      <c r="L70" s="75"/>
      <c r="M70" s="72"/>
      <c r="N70" s="73"/>
    </row>
    <row r="71" spans="1:14" ht="18.75" customHeight="1">
      <c r="A71" s="7"/>
      <c r="B71" s="15"/>
      <c r="C71" s="50">
        <v>153</v>
      </c>
      <c r="D71" s="88" t="s">
        <v>192</v>
      </c>
      <c r="E71" s="111"/>
      <c r="F71" s="53">
        <v>1</v>
      </c>
      <c r="G71" s="43" t="s">
        <v>11</v>
      </c>
      <c r="H71" s="68">
        <f t="shared" si="0"/>
        <v>2406.6960564705882</v>
      </c>
      <c r="I71" s="49"/>
      <c r="J71" s="45"/>
      <c r="K71" s="8"/>
      <c r="L71" s="75"/>
      <c r="M71" s="72"/>
      <c r="N71" s="73"/>
    </row>
    <row r="72" spans="1:14" ht="18.75" customHeight="1">
      <c r="A72" s="7"/>
      <c r="B72" s="15"/>
      <c r="C72" s="50">
        <v>154</v>
      </c>
      <c r="D72" s="88" t="s">
        <v>193</v>
      </c>
      <c r="E72" s="111"/>
      <c r="F72" s="53">
        <v>1</v>
      </c>
      <c r="G72" s="43" t="s">
        <v>11</v>
      </c>
      <c r="H72" s="68">
        <f t="shared" si="0"/>
        <v>4219.532047058823</v>
      </c>
      <c r="I72" s="49"/>
      <c r="J72" s="45"/>
      <c r="K72" s="8"/>
      <c r="L72" s="75"/>
      <c r="M72" s="72"/>
      <c r="N72" s="73"/>
    </row>
    <row r="73" spans="1:14" ht="18.75" customHeight="1">
      <c r="A73" s="7"/>
      <c r="B73" s="15"/>
      <c r="C73" s="50">
        <v>155</v>
      </c>
      <c r="D73" s="113" t="s">
        <v>207</v>
      </c>
      <c r="E73" s="111"/>
      <c r="F73" s="53">
        <v>1</v>
      </c>
      <c r="G73" s="43" t="s">
        <v>11</v>
      </c>
      <c r="H73" s="68">
        <f t="shared" si="0"/>
        <v>1218.9759247058826</v>
      </c>
      <c r="I73" s="49"/>
      <c r="J73" s="45"/>
      <c r="K73" s="8"/>
      <c r="L73" s="75"/>
      <c r="M73" s="72"/>
      <c r="N73" s="73"/>
    </row>
    <row r="74" spans="1:14" ht="18.75" customHeight="1">
      <c r="A74" s="7"/>
      <c r="B74" s="15"/>
      <c r="C74" s="50">
        <v>156</v>
      </c>
      <c r="D74" s="113" t="s">
        <v>208</v>
      </c>
      <c r="E74" s="111"/>
      <c r="F74" s="53">
        <v>1</v>
      </c>
      <c r="G74" s="43" t="s">
        <v>11</v>
      </c>
      <c r="H74" s="68">
        <f t="shared" si="0"/>
        <v>1562.789647058824</v>
      </c>
      <c r="I74" s="49"/>
      <c r="J74" s="45"/>
      <c r="K74" s="8"/>
      <c r="L74" s="75"/>
      <c r="M74" s="72"/>
      <c r="N74" s="73"/>
    </row>
    <row r="75" spans="1:14" ht="18.75" customHeight="1">
      <c r="A75" s="7"/>
      <c r="B75" s="15"/>
      <c r="C75" s="50">
        <v>157</v>
      </c>
      <c r="D75" s="113" t="s">
        <v>209</v>
      </c>
      <c r="E75" s="111"/>
      <c r="F75" s="53">
        <v>1</v>
      </c>
      <c r="G75" s="43" t="s">
        <v>11</v>
      </c>
      <c r="H75" s="68">
        <f t="shared" si="0"/>
        <v>1562.789647058824</v>
      </c>
      <c r="I75" s="49"/>
      <c r="J75" s="45"/>
      <c r="K75" s="8"/>
      <c r="L75" s="75"/>
      <c r="M75" s="72"/>
      <c r="N75" s="73"/>
    </row>
    <row r="76" spans="1:14" ht="18.75" customHeight="1">
      <c r="A76" s="7"/>
      <c r="B76" s="15"/>
      <c r="C76" s="50">
        <v>158</v>
      </c>
      <c r="D76" s="113" t="s">
        <v>210</v>
      </c>
      <c r="E76" s="111"/>
      <c r="F76" s="53">
        <v>1</v>
      </c>
      <c r="G76" s="43" t="s">
        <v>11</v>
      </c>
      <c r="H76" s="68">
        <f t="shared" si="0"/>
        <v>1562.789647058824</v>
      </c>
      <c r="I76" s="49"/>
      <c r="J76" s="45"/>
      <c r="K76" s="8"/>
      <c r="L76" s="75"/>
      <c r="M76" s="72"/>
      <c r="N76" s="73"/>
    </row>
    <row r="77" spans="1:14" ht="18.75" customHeight="1">
      <c r="A77" s="7"/>
      <c r="B77" s="15"/>
      <c r="C77" s="50">
        <v>159</v>
      </c>
      <c r="D77" s="113" t="s">
        <v>211</v>
      </c>
      <c r="E77" s="111"/>
      <c r="F77" s="53">
        <v>1</v>
      </c>
      <c r="G77" s="43" t="s">
        <v>11</v>
      </c>
      <c r="H77" s="68">
        <f t="shared" si="0"/>
        <v>1844.0917835294122</v>
      </c>
      <c r="I77" s="49"/>
      <c r="J77" s="45"/>
      <c r="K77" s="8"/>
      <c r="L77" s="75"/>
      <c r="M77" s="72"/>
      <c r="N77" s="73"/>
    </row>
    <row r="78" spans="1:14" ht="18.75" customHeight="1">
      <c r="A78" s="7"/>
      <c r="B78" s="15"/>
      <c r="C78" s="50">
        <v>160</v>
      </c>
      <c r="D78" s="113" t="s">
        <v>212</v>
      </c>
      <c r="E78" s="111"/>
      <c r="F78" s="53">
        <v>1</v>
      </c>
      <c r="G78" s="43" t="s">
        <v>11</v>
      </c>
      <c r="H78" s="68">
        <f t="shared" si="0"/>
        <v>1844.0917835294122</v>
      </c>
      <c r="I78" s="49"/>
      <c r="J78" s="45"/>
      <c r="K78" s="8"/>
      <c r="L78" s="75"/>
      <c r="M78" s="72"/>
      <c r="N78" s="73"/>
    </row>
    <row r="79" spans="1:14" ht="18.75" customHeight="1">
      <c r="A79" s="7"/>
      <c r="B79" s="15"/>
      <c r="C79" s="50">
        <v>161</v>
      </c>
      <c r="D79" s="113" t="s">
        <v>213</v>
      </c>
      <c r="E79" s="111"/>
      <c r="F79" s="53">
        <v>1</v>
      </c>
      <c r="G79" s="43" t="s">
        <v>11</v>
      </c>
      <c r="H79" s="68">
        <f t="shared" si="0"/>
        <v>1844.0917835294122</v>
      </c>
      <c r="I79" s="49"/>
      <c r="J79" s="45"/>
      <c r="K79" s="8"/>
      <c r="L79" s="75"/>
      <c r="M79" s="72"/>
      <c r="N79" s="73"/>
    </row>
    <row r="80" spans="1:14" ht="18.75" customHeight="1">
      <c r="A80" s="7"/>
      <c r="B80" s="15"/>
      <c r="C80" s="50">
        <v>162</v>
      </c>
      <c r="D80" s="113" t="s">
        <v>214</v>
      </c>
      <c r="E80" s="111"/>
      <c r="F80" s="53">
        <v>1</v>
      </c>
      <c r="G80" s="43" t="s">
        <v>11</v>
      </c>
      <c r="H80" s="68">
        <f t="shared" si="0"/>
        <v>2156.649712941177</v>
      </c>
      <c r="I80" s="49"/>
      <c r="J80" s="45"/>
      <c r="K80" s="8"/>
      <c r="L80" s="75"/>
      <c r="M80" s="72"/>
      <c r="N80" s="73"/>
    </row>
    <row r="81" spans="1:14" ht="18.75" customHeight="1">
      <c r="A81" s="7"/>
      <c r="B81" s="15"/>
      <c r="C81" s="50">
        <v>163</v>
      </c>
      <c r="D81" s="113" t="s">
        <v>215</v>
      </c>
      <c r="E81" s="111"/>
      <c r="F81" s="53">
        <v>1</v>
      </c>
      <c r="G81" s="43" t="s">
        <v>11</v>
      </c>
      <c r="H81" s="68">
        <f t="shared" si="0"/>
        <v>2156.649712941177</v>
      </c>
      <c r="I81" s="49"/>
      <c r="J81" s="45"/>
      <c r="K81" s="8"/>
      <c r="L81" s="75"/>
      <c r="M81" s="72"/>
      <c r="N81" s="73"/>
    </row>
    <row r="82" spans="1:14" ht="18.75" customHeight="1">
      <c r="A82" s="7"/>
      <c r="B82" s="15"/>
      <c r="C82" s="50">
        <v>164</v>
      </c>
      <c r="D82" s="113" t="s">
        <v>216</v>
      </c>
      <c r="E82" s="111"/>
      <c r="F82" s="53">
        <v>1</v>
      </c>
      <c r="G82" s="43" t="s">
        <v>11</v>
      </c>
      <c r="H82" s="68">
        <f t="shared" si="0"/>
        <v>2156.649712941177</v>
      </c>
      <c r="I82" s="49"/>
      <c r="J82" s="45"/>
      <c r="K82" s="8"/>
      <c r="L82" s="75"/>
      <c r="M82" s="72"/>
      <c r="N82" s="73"/>
    </row>
    <row r="83" spans="1:14" ht="18.75" customHeight="1">
      <c r="A83" s="7"/>
      <c r="B83" s="15"/>
      <c r="C83" s="50">
        <v>165</v>
      </c>
      <c r="D83" s="113" t="s">
        <v>217</v>
      </c>
      <c r="E83" s="111"/>
      <c r="F83" s="53">
        <v>1</v>
      </c>
      <c r="G83" s="43" t="s">
        <v>11</v>
      </c>
      <c r="H83" s="68">
        <f t="shared" si="0"/>
        <v>3281.8582588235295</v>
      </c>
      <c r="I83" s="49"/>
      <c r="J83" s="45"/>
      <c r="K83" s="8"/>
      <c r="L83" s="75"/>
      <c r="M83" s="72"/>
      <c r="N83" s="73"/>
    </row>
    <row r="84" spans="1:14" ht="18.75" customHeight="1">
      <c r="A84" s="7"/>
      <c r="B84" s="15"/>
      <c r="C84" s="50">
        <v>166</v>
      </c>
      <c r="D84" s="113" t="s">
        <v>218</v>
      </c>
      <c r="E84" s="111"/>
      <c r="F84" s="53">
        <v>1</v>
      </c>
      <c r="G84" s="43" t="s">
        <v>11</v>
      </c>
      <c r="H84" s="68">
        <f t="shared" si="0"/>
        <v>3281.8582588235295</v>
      </c>
      <c r="I84" s="49"/>
      <c r="J84" s="45"/>
      <c r="K84" s="8"/>
      <c r="L84" s="75"/>
      <c r="M84" s="72"/>
      <c r="N84" s="73"/>
    </row>
    <row r="85" spans="1:14" ht="18.75" customHeight="1" thickBot="1">
      <c r="A85" s="7"/>
      <c r="B85" s="15"/>
      <c r="C85" s="64">
        <v>167</v>
      </c>
      <c r="D85" s="114" t="s">
        <v>219</v>
      </c>
      <c r="E85" s="110"/>
      <c r="F85" s="79">
        <v>1</v>
      </c>
      <c r="G85" s="80" t="s">
        <v>11</v>
      </c>
      <c r="H85" s="69">
        <f>+N155</f>
        <v>3281.8582588235295</v>
      </c>
      <c r="I85" s="81"/>
      <c r="J85" s="46"/>
      <c r="K85" s="8"/>
      <c r="L85" s="75"/>
      <c r="M85" s="72"/>
      <c r="N85" s="73"/>
    </row>
    <row r="86" spans="1:14" ht="14.25">
      <c r="A86" s="7"/>
      <c r="B86" s="15"/>
      <c r="C86" s="7"/>
      <c r="D86" s="7"/>
      <c r="E86" s="7"/>
      <c r="F86" s="7"/>
      <c r="G86" s="7"/>
      <c r="H86" s="7"/>
      <c r="I86" s="7"/>
      <c r="J86" s="7"/>
      <c r="K86" s="8"/>
      <c r="L86" s="75"/>
      <c r="M86" s="72"/>
      <c r="N86" s="73"/>
    </row>
    <row r="87" spans="1:14" ht="15" thickBot="1">
      <c r="A87" s="7"/>
      <c r="B87" s="9"/>
      <c r="C87" s="10"/>
      <c r="D87" s="10"/>
      <c r="E87" s="10"/>
      <c r="F87" s="10"/>
      <c r="G87" s="10"/>
      <c r="H87" s="10"/>
      <c r="I87" s="10"/>
      <c r="J87" s="10"/>
      <c r="K87" s="11"/>
      <c r="L87" s="75"/>
      <c r="M87" s="72"/>
      <c r="N87" s="73"/>
    </row>
    <row r="88" spans="12:14" ht="14.25">
      <c r="L88" s="75"/>
      <c r="M88" s="72"/>
      <c r="N88" s="73"/>
    </row>
    <row r="89" spans="12:14" ht="14.25">
      <c r="L89" s="75" t="s">
        <v>140</v>
      </c>
      <c r="M89" s="72">
        <v>1152.5573647058825</v>
      </c>
      <c r="N89" s="76">
        <v>1844.0917835294122</v>
      </c>
    </row>
    <row r="90" spans="12:14" ht="14.25">
      <c r="L90" s="75" t="s">
        <v>141</v>
      </c>
      <c r="M90" s="72">
        <v>1953.4870588235297</v>
      </c>
      <c r="N90" s="73">
        <v>3125.579294117648</v>
      </c>
    </row>
    <row r="91" spans="12:14" ht="14.25">
      <c r="L91" s="75" t="s">
        <v>142</v>
      </c>
      <c r="M91" s="72">
        <v>1953.4870588235297</v>
      </c>
      <c r="N91" s="73">
        <v>3125.579294117648</v>
      </c>
    </row>
    <row r="92" spans="12:14" ht="14.25">
      <c r="L92" s="75" t="s">
        <v>143</v>
      </c>
      <c r="M92" s="72">
        <v>293.0230588235294</v>
      </c>
      <c r="N92" s="73">
        <v>468.8368941176471</v>
      </c>
    </row>
    <row r="93" spans="12:14" ht="14.25">
      <c r="L93" s="75" t="s">
        <v>144</v>
      </c>
      <c r="M93" s="72">
        <v>332.0928</v>
      </c>
      <c r="N93" s="73">
        <v>531.34848</v>
      </c>
    </row>
    <row r="94" spans="12:14" ht="14.25">
      <c r="L94" s="75" t="s">
        <v>145</v>
      </c>
      <c r="M94" s="72">
        <v>410.2322823529411</v>
      </c>
      <c r="N94" s="73">
        <v>656.3716517647058</v>
      </c>
    </row>
    <row r="95" spans="12:14" ht="14.25">
      <c r="L95" s="75" t="s">
        <v>146</v>
      </c>
      <c r="M95" s="72">
        <v>527.441505882353</v>
      </c>
      <c r="N95" s="73">
        <v>843.9064094117648</v>
      </c>
    </row>
    <row r="96" spans="12:14" ht="14.25">
      <c r="L96" s="75" t="s">
        <v>147</v>
      </c>
      <c r="M96" s="72">
        <v>625.1158588235293</v>
      </c>
      <c r="N96" s="73">
        <v>1000.1853741176469</v>
      </c>
    </row>
    <row r="97" spans="12:14" ht="14.25">
      <c r="L97" s="75" t="s">
        <v>148</v>
      </c>
      <c r="M97" s="72">
        <v>742.3250823529411</v>
      </c>
      <c r="N97" s="73">
        <v>1187.7201317647057</v>
      </c>
    </row>
    <row r="98" spans="12:14" ht="14.25">
      <c r="L98" s="75" t="s">
        <v>149</v>
      </c>
      <c r="M98" s="72">
        <v>1133.022494117647</v>
      </c>
      <c r="N98" s="73">
        <v>1812.8359905882353</v>
      </c>
    </row>
    <row r="99" spans="12:14" ht="14.25">
      <c r="L99" s="71" t="s">
        <v>150</v>
      </c>
      <c r="M99" s="72">
        <v>234.41844705882352</v>
      </c>
      <c r="N99" s="73">
        <v>375.06951529411765</v>
      </c>
    </row>
    <row r="100" spans="12:14" ht="14.25">
      <c r="L100" s="71" t="s">
        <v>151</v>
      </c>
      <c r="M100" s="72">
        <v>273.48818823529416</v>
      </c>
      <c r="N100" s="73">
        <v>437.58110117647067</v>
      </c>
    </row>
    <row r="101" spans="12:14" ht="14.25">
      <c r="L101" s="71" t="s">
        <v>152</v>
      </c>
      <c r="M101" s="72">
        <v>429.76715294117656</v>
      </c>
      <c r="N101" s="73">
        <v>687.6274447058826</v>
      </c>
    </row>
    <row r="102" spans="12:14" ht="14.25">
      <c r="L102" s="71" t="s">
        <v>153</v>
      </c>
      <c r="M102" s="72">
        <v>507.9066352941177</v>
      </c>
      <c r="N102" s="73">
        <v>812.6506164705884</v>
      </c>
    </row>
    <row r="103" spans="12:14" ht="14.25">
      <c r="L103" s="71" t="s">
        <v>154</v>
      </c>
      <c r="M103" s="72">
        <v>742.3250823529411</v>
      </c>
      <c r="N103" s="73">
        <v>1187.7201317647057</v>
      </c>
    </row>
    <row r="104" spans="12:14" ht="14.25">
      <c r="L104" s="71" t="s">
        <v>155</v>
      </c>
      <c r="M104" s="72">
        <v>898.6040470588234</v>
      </c>
      <c r="N104" s="73">
        <v>1437.7664752941175</v>
      </c>
    </row>
    <row r="105" spans="12:14" ht="14.25">
      <c r="L105" s="75" t="s">
        <v>156</v>
      </c>
      <c r="M105" s="72">
        <v>351.62767058823533</v>
      </c>
      <c r="N105" s="73">
        <v>562.6042729411765</v>
      </c>
    </row>
    <row r="106" spans="12:14" ht="14.25">
      <c r="L106" s="75" t="s">
        <v>157</v>
      </c>
      <c r="M106" s="72">
        <v>429.76715294117656</v>
      </c>
      <c r="N106" s="73">
        <v>687.6274447058826</v>
      </c>
    </row>
    <row r="107" spans="12:14" ht="14.25">
      <c r="L107" s="75" t="s">
        <v>158</v>
      </c>
      <c r="M107" s="72">
        <v>625.1158588235293</v>
      </c>
      <c r="N107" s="73">
        <v>1000.1853741176469</v>
      </c>
    </row>
    <row r="108" spans="12:14" ht="14.25">
      <c r="L108" s="75" t="s">
        <v>159</v>
      </c>
      <c r="M108" s="72">
        <v>1093.9527529411766</v>
      </c>
      <c r="N108" s="73">
        <v>1750.3244047058827</v>
      </c>
    </row>
    <row r="109" spans="12:14" ht="14.25">
      <c r="L109" s="75" t="s">
        <v>160</v>
      </c>
      <c r="M109" s="72">
        <v>1855.812705882353</v>
      </c>
      <c r="N109" s="73">
        <v>2969.300329411765</v>
      </c>
    </row>
    <row r="110" spans="12:14" ht="14.25">
      <c r="L110" s="75" t="s">
        <v>161</v>
      </c>
      <c r="M110" s="72">
        <v>3281.858258823529</v>
      </c>
      <c r="N110" s="73">
        <v>5250.973214117646</v>
      </c>
    </row>
    <row r="111" spans="12:14" ht="14.25">
      <c r="L111" s="75" t="s">
        <v>162</v>
      </c>
      <c r="M111" s="72">
        <v>293.0230588235294</v>
      </c>
      <c r="N111" s="73">
        <v>468.8368941176471</v>
      </c>
    </row>
    <row r="112" spans="12:14" ht="14.25">
      <c r="L112" s="75" t="s">
        <v>163</v>
      </c>
      <c r="M112" s="72">
        <v>351.62767058823533</v>
      </c>
      <c r="N112" s="73">
        <v>562.6042729411765</v>
      </c>
    </row>
    <row r="113" spans="12:14" ht="14.25">
      <c r="L113" s="75" t="s">
        <v>164</v>
      </c>
      <c r="M113" s="72">
        <v>390.6974117647059</v>
      </c>
      <c r="N113" s="73">
        <v>625.1158588235295</v>
      </c>
    </row>
    <row r="114" spans="12:14" ht="14.25">
      <c r="L114" s="75" t="s">
        <v>165</v>
      </c>
      <c r="M114" s="72">
        <v>566.5112470588235</v>
      </c>
      <c r="N114" s="73">
        <v>906.4179952941176</v>
      </c>
    </row>
    <row r="115" spans="12:14" ht="14.25">
      <c r="L115" s="75" t="s">
        <v>166</v>
      </c>
      <c r="M115" s="72">
        <v>703.2553411764707</v>
      </c>
      <c r="N115" s="73">
        <v>1125.208545882353</v>
      </c>
    </row>
    <row r="116" spans="12:14" ht="14.25">
      <c r="L116" s="75" t="s">
        <v>167</v>
      </c>
      <c r="M116" s="72">
        <v>722.790211764706</v>
      </c>
      <c r="N116" s="73">
        <v>1156.4643388235297</v>
      </c>
    </row>
    <row r="117" spans="12:14" ht="14.25">
      <c r="L117" s="75" t="s">
        <v>168</v>
      </c>
      <c r="M117" s="72">
        <v>1093.9527529411766</v>
      </c>
      <c r="N117" s="73">
        <v>1750.3244047058827</v>
      </c>
    </row>
    <row r="118" spans="12:14" ht="14.25">
      <c r="L118" s="75" t="s">
        <v>169</v>
      </c>
      <c r="M118" s="72">
        <v>781.3948235294118</v>
      </c>
      <c r="N118" s="73">
        <v>1250.231717647059</v>
      </c>
    </row>
    <row r="119" spans="12:14" ht="14.25">
      <c r="L119" s="75" t="s">
        <v>170</v>
      </c>
      <c r="M119" s="72">
        <v>1035.3481411764706</v>
      </c>
      <c r="N119" s="73">
        <v>1656.557025882353</v>
      </c>
    </row>
    <row r="120" spans="12:14" ht="14.25">
      <c r="L120" s="75" t="s">
        <v>171</v>
      </c>
      <c r="M120" s="72">
        <v>1640.9291294117645</v>
      </c>
      <c r="N120" s="73">
        <v>2625.486607058823</v>
      </c>
    </row>
    <row r="121" spans="12:14" ht="14.25">
      <c r="L121" s="75" t="s">
        <v>172</v>
      </c>
      <c r="M121" s="72">
        <v>2637.2075294117644</v>
      </c>
      <c r="N121" s="73">
        <v>4219.532047058823</v>
      </c>
    </row>
    <row r="122" spans="12:14" ht="14.25">
      <c r="L122" s="75" t="s">
        <v>173</v>
      </c>
      <c r="M122" s="72">
        <v>3867.9043764705893</v>
      </c>
      <c r="N122" s="73">
        <v>6188.647002352944</v>
      </c>
    </row>
    <row r="123" spans="12:14" ht="14.25">
      <c r="L123" s="75" t="s">
        <v>174</v>
      </c>
      <c r="M123" s="72">
        <v>5469.763764705883</v>
      </c>
      <c r="N123" s="73">
        <v>8751.622023529413</v>
      </c>
    </row>
    <row r="124" spans="12:14" ht="14.25">
      <c r="L124" s="75" t="s">
        <v>175</v>
      </c>
      <c r="M124" s="72">
        <v>1172.0922352941177</v>
      </c>
      <c r="N124" s="73">
        <v>1875.3475764705884</v>
      </c>
    </row>
    <row r="125" spans="12:14" ht="14.25">
      <c r="L125" s="75" t="s">
        <v>176</v>
      </c>
      <c r="M125" s="72">
        <v>1679.9988705882351</v>
      </c>
      <c r="N125" s="73">
        <v>2687.9981929411765</v>
      </c>
    </row>
    <row r="126" spans="12:14" ht="14.25">
      <c r="L126" s="75" t="s">
        <v>177</v>
      </c>
      <c r="M126" s="72">
        <v>2344.1844705882354</v>
      </c>
      <c r="N126" s="73">
        <v>3750.6951529411767</v>
      </c>
    </row>
    <row r="127" spans="12:14" ht="14.25">
      <c r="L127" s="75" t="s">
        <v>178</v>
      </c>
      <c r="M127" s="72">
        <v>3594.4161882352937</v>
      </c>
      <c r="N127" s="73">
        <v>5751.06590117647</v>
      </c>
    </row>
    <row r="128" spans="12:14" ht="14.25">
      <c r="L128" s="75" t="s">
        <v>179</v>
      </c>
      <c r="M128" s="72">
        <v>5176.740705882353</v>
      </c>
      <c r="N128" s="73">
        <v>8282.785129411765</v>
      </c>
    </row>
    <row r="129" spans="12:14" ht="14.25">
      <c r="L129" s="75" t="s">
        <v>180</v>
      </c>
      <c r="M129" s="72">
        <v>7306.0416</v>
      </c>
      <c r="N129" s="73">
        <v>11689.66656</v>
      </c>
    </row>
    <row r="130" spans="12:14" ht="14.25">
      <c r="L130" s="75" t="s">
        <v>181</v>
      </c>
      <c r="M130" s="72">
        <v>390.6974117647059</v>
      </c>
      <c r="N130" s="73">
        <v>625.1158588235295</v>
      </c>
    </row>
    <row r="131" spans="12:14" ht="14.25">
      <c r="L131" s="75" t="s">
        <v>182</v>
      </c>
      <c r="M131" s="72">
        <v>449.3020235294117</v>
      </c>
      <c r="N131" s="73">
        <v>718.8832376470588</v>
      </c>
    </row>
    <row r="132" spans="12:14" ht="14.25">
      <c r="L132" s="75" t="s">
        <v>183</v>
      </c>
      <c r="M132" s="72">
        <v>390.6974117647059</v>
      </c>
      <c r="N132" s="73">
        <v>625.1158588235295</v>
      </c>
    </row>
    <row r="133" spans="12:14" ht="14.25">
      <c r="L133" s="75" t="s">
        <v>184</v>
      </c>
      <c r="M133" s="72">
        <v>449.3020235294117</v>
      </c>
      <c r="N133" s="73">
        <v>718.8832376470588</v>
      </c>
    </row>
    <row r="134" spans="12:14" ht="14.25">
      <c r="L134" s="75" t="s">
        <v>185</v>
      </c>
      <c r="M134" s="72">
        <v>449.3020235294117</v>
      </c>
      <c r="N134" s="73">
        <v>718.8832376470588</v>
      </c>
    </row>
    <row r="135" spans="12:14" ht="14.25">
      <c r="L135" s="75" t="s">
        <v>186</v>
      </c>
      <c r="M135" s="72">
        <v>644.6507294117646</v>
      </c>
      <c r="N135" s="73">
        <v>1031.4411670588233</v>
      </c>
    </row>
    <row r="136" spans="12:14" ht="14.25">
      <c r="L136" s="75" t="s">
        <v>187</v>
      </c>
      <c r="M136" s="72">
        <v>644.6507294117646</v>
      </c>
      <c r="N136" s="73">
        <v>1031.4411670588233</v>
      </c>
    </row>
    <row r="137" spans="12:14" ht="14.25">
      <c r="L137" s="75" t="s">
        <v>188</v>
      </c>
      <c r="M137" s="72">
        <v>976.7435294117648</v>
      </c>
      <c r="N137" s="73">
        <v>1562.789647058824</v>
      </c>
    </row>
    <row r="138" spans="12:14" ht="14.25">
      <c r="L138" s="77" t="s">
        <v>189</v>
      </c>
      <c r="M138" s="72">
        <v>976.7435294117648</v>
      </c>
      <c r="N138" s="73">
        <v>1562.789647058824</v>
      </c>
    </row>
    <row r="139" spans="12:14" ht="14.25">
      <c r="L139" s="75" t="s">
        <v>190</v>
      </c>
      <c r="M139" s="72">
        <v>1504.1850352941176</v>
      </c>
      <c r="N139" s="73">
        <v>2406.6960564705882</v>
      </c>
    </row>
    <row r="140" spans="12:14" ht="14.25">
      <c r="L140" s="75" t="s">
        <v>191</v>
      </c>
      <c r="M140" s="72">
        <v>1504.1850352941176</v>
      </c>
      <c r="N140" s="73">
        <v>2406.6960564705882</v>
      </c>
    </row>
    <row r="141" spans="12:14" ht="14.25">
      <c r="L141" s="75" t="s">
        <v>192</v>
      </c>
      <c r="M141" s="72">
        <v>1504.1850352941176</v>
      </c>
      <c r="N141" s="73">
        <v>2406.6960564705882</v>
      </c>
    </row>
    <row r="142" spans="12:14" ht="14.25">
      <c r="L142" s="75" t="s">
        <v>193</v>
      </c>
      <c r="M142" s="72">
        <v>2637.2075294117644</v>
      </c>
      <c r="N142" s="73">
        <v>4219.532047058823</v>
      </c>
    </row>
    <row r="143" spans="12:14" ht="14.25">
      <c r="L143" s="75" t="s">
        <v>194</v>
      </c>
      <c r="M143" s="72">
        <v>761.8599529411765</v>
      </c>
      <c r="N143" s="73">
        <v>1218.9759247058826</v>
      </c>
    </row>
    <row r="144" spans="12:14" ht="14.25">
      <c r="L144" s="75" t="s">
        <v>195</v>
      </c>
      <c r="M144" s="72">
        <v>976.7435294117648</v>
      </c>
      <c r="N144" s="73">
        <v>1562.789647058824</v>
      </c>
    </row>
    <row r="145" spans="12:14" ht="14.25">
      <c r="L145" s="75" t="s">
        <v>196</v>
      </c>
      <c r="M145" s="72">
        <v>976.7435294117648</v>
      </c>
      <c r="N145" s="73">
        <v>1562.789647058824</v>
      </c>
    </row>
    <row r="146" spans="12:14" ht="14.25">
      <c r="L146" s="75" t="s">
        <v>197</v>
      </c>
      <c r="M146" s="72">
        <v>976.7435294117648</v>
      </c>
      <c r="N146" s="73">
        <v>1562.789647058824</v>
      </c>
    </row>
    <row r="147" spans="12:14" ht="14.25">
      <c r="L147" s="75" t="s">
        <v>198</v>
      </c>
      <c r="M147" s="72">
        <v>1152.5573647058825</v>
      </c>
      <c r="N147" s="73">
        <v>1844.0917835294122</v>
      </c>
    </row>
    <row r="148" spans="12:14" ht="14.25">
      <c r="L148" s="75" t="s">
        <v>199</v>
      </c>
      <c r="M148" s="72">
        <v>1152.5573647058825</v>
      </c>
      <c r="N148" s="73">
        <v>1844.0917835294122</v>
      </c>
    </row>
    <row r="149" spans="12:14" ht="14.25">
      <c r="L149" s="75" t="s">
        <v>200</v>
      </c>
      <c r="M149" s="72">
        <v>1152.5573647058825</v>
      </c>
      <c r="N149" s="73">
        <v>1844.0917835294122</v>
      </c>
    </row>
    <row r="150" spans="12:14" ht="14.25">
      <c r="L150" s="75" t="s">
        <v>201</v>
      </c>
      <c r="M150" s="72">
        <v>1347.9060705882355</v>
      </c>
      <c r="N150" s="73">
        <v>2156.649712941177</v>
      </c>
    </row>
    <row r="151" spans="12:14" ht="14.25">
      <c r="L151" s="75" t="s">
        <v>202</v>
      </c>
      <c r="M151" s="72">
        <v>1347.9060705882355</v>
      </c>
      <c r="N151" s="73">
        <v>2156.649712941177</v>
      </c>
    </row>
    <row r="152" spans="12:14" ht="14.25">
      <c r="L152" s="75" t="s">
        <v>203</v>
      </c>
      <c r="M152" s="72">
        <v>1347.9060705882355</v>
      </c>
      <c r="N152" s="73">
        <v>2156.649712941177</v>
      </c>
    </row>
    <row r="153" spans="12:14" ht="14.25">
      <c r="L153" s="75" t="s">
        <v>204</v>
      </c>
      <c r="M153" s="72">
        <v>2051.161411764706</v>
      </c>
      <c r="N153" s="73">
        <v>3281.8582588235295</v>
      </c>
    </row>
    <row r="154" spans="12:14" ht="14.25">
      <c r="L154" s="75" t="s">
        <v>205</v>
      </c>
      <c r="M154" s="72">
        <v>2051.161411764706</v>
      </c>
      <c r="N154" s="73">
        <v>3281.8582588235295</v>
      </c>
    </row>
    <row r="155" spans="12:14" ht="14.25">
      <c r="L155" s="75" t="s">
        <v>206</v>
      </c>
      <c r="M155" s="72">
        <v>2051.161411764706</v>
      </c>
      <c r="N155" s="73">
        <v>3281.8582588235295</v>
      </c>
    </row>
  </sheetData>
  <sheetProtection/>
  <mergeCells count="80">
    <mergeCell ref="I3:J3"/>
    <mergeCell ref="I4:J5"/>
    <mergeCell ref="C8:E8"/>
    <mergeCell ref="C9:D9"/>
    <mergeCell ref="C10:D10"/>
    <mergeCell ref="C11:D11"/>
    <mergeCell ref="C12:D12"/>
    <mergeCell ref="C13:D13"/>
    <mergeCell ref="C14:D14"/>
    <mergeCell ref="C15:D15"/>
    <mergeCell ref="C16:D16"/>
    <mergeCell ref="G16:H16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74:E74"/>
    <mergeCell ref="D75:E75"/>
    <mergeCell ref="D76:E76"/>
    <mergeCell ref="D77:E77"/>
    <mergeCell ref="D60:E60"/>
    <mergeCell ref="D61:E61"/>
    <mergeCell ref="D62:E62"/>
    <mergeCell ref="D63:E63"/>
    <mergeCell ref="D64:E64"/>
    <mergeCell ref="D65:E65"/>
    <mergeCell ref="D69:E69"/>
    <mergeCell ref="D70:E70"/>
    <mergeCell ref="D71:E71"/>
    <mergeCell ref="D72:E72"/>
    <mergeCell ref="D73:E73"/>
    <mergeCell ref="D66:E66"/>
    <mergeCell ref="D67:E67"/>
    <mergeCell ref="D68:E68"/>
    <mergeCell ref="D84:E84"/>
    <mergeCell ref="D85:E85"/>
    <mergeCell ref="D78:E78"/>
    <mergeCell ref="D79:E79"/>
    <mergeCell ref="D80:E80"/>
    <mergeCell ref="D81:E81"/>
    <mergeCell ref="D82:E82"/>
    <mergeCell ref="D83:E83"/>
  </mergeCells>
  <hyperlinks>
    <hyperlink ref="E4" r:id="rId1" display="WWW.HIDRONEUMATIC.CL"/>
    <hyperlink ref="E15" r:id="rId2" display="bodega@disuiz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2012-08-24T16:16:51Z</cp:lastPrinted>
  <dcterms:created xsi:type="dcterms:W3CDTF">2009-05-06T14:41:49Z</dcterms:created>
  <dcterms:modified xsi:type="dcterms:W3CDTF">2012-08-24T16:17:44Z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